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 - 2026\Jezici\"/>
    </mc:Choice>
  </mc:AlternateContent>
  <xr:revisionPtr revIDLastSave="0" documentId="13_ncr:1_{D92232E0-E5AF-43BF-9AA5-2FEFD4F1384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5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1" i="41" l="1"/>
  <c r="K32" i="41"/>
  <c r="K30" i="41"/>
  <c r="K28" i="41"/>
  <c r="K21" i="41"/>
  <c r="K18" i="41"/>
  <c r="K15" i="41"/>
  <c r="K14" i="41"/>
  <c r="K12" i="41"/>
  <c r="K11" i="41"/>
  <c r="I31" i="41"/>
  <c r="I32" i="41"/>
  <c r="I30" i="41"/>
  <c r="I28" i="41"/>
  <c r="I21" i="41"/>
  <c r="I18" i="41"/>
  <c r="I15" i="41"/>
  <c r="I14" i="41"/>
  <c r="I12" i="41"/>
  <c r="I11" i="41"/>
  <c r="G31" i="41"/>
  <c r="G32" i="41"/>
  <c r="G30" i="41"/>
  <c r="G28" i="41"/>
  <c r="G21" i="41"/>
  <c r="G18" i="41"/>
  <c r="G15" i="41"/>
  <c r="G14" i="41"/>
  <c r="G12" i="41"/>
  <c r="G11" i="41"/>
  <c r="E31" i="41"/>
  <c r="E32" i="41"/>
  <c r="E30" i="41"/>
  <c r="E28" i="41"/>
  <c r="E21" i="41"/>
  <c r="E18" i="41"/>
  <c r="E15" i="41"/>
  <c r="E14" i="41"/>
  <c r="E12" i="41"/>
  <c r="E11" i="41"/>
  <c r="C31" i="41"/>
  <c r="C32" i="41"/>
  <c r="C30" i="41"/>
  <c r="C28" i="41"/>
  <c r="C21" i="41"/>
  <c r="C18" i="41"/>
  <c r="C15" i="41"/>
  <c r="C14" i="41"/>
  <c r="C12" i="41"/>
  <c r="C11" i="41"/>
  <c r="I21" i="45"/>
  <c r="J16" i="45" s="1"/>
  <c r="G21" i="45"/>
  <c r="H18" i="45" s="1"/>
  <c r="E21" i="45"/>
  <c r="F11" i="45" s="1"/>
  <c r="C21" i="45"/>
  <c r="D20" i="45" s="1"/>
  <c r="M20" i="45"/>
  <c r="K20" i="45"/>
  <c r="M19" i="45"/>
  <c r="K19" i="45"/>
  <c r="M18" i="45"/>
  <c r="K18" i="45"/>
  <c r="M17" i="45"/>
  <c r="K17" i="45"/>
  <c r="M16" i="45"/>
  <c r="K16" i="45"/>
  <c r="M15" i="45"/>
  <c r="K15" i="45"/>
  <c r="M14" i="45"/>
  <c r="K14" i="45"/>
  <c r="M13" i="45"/>
  <c r="K13" i="45"/>
  <c r="M12" i="45"/>
  <c r="K12" i="45"/>
  <c r="M11" i="45"/>
  <c r="K11" i="45"/>
  <c r="M15" i="43"/>
  <c r="M23" i="43"/>
  <c r="E24" i="43"/>
  <c r="H13" i="45" l="1"/>
  <c r="H12" i="45"/>
  <c r="H14" i="45"/>
  <c r="H20" i="45"/>
  <c r="F17" i="45"/>
  <c r="F19" i="45"/>
  <c r="F18" i="45"/>
  <c r="F16" i="45"/>
  <c r="F15" i="45"/>
  <c r="F14" i="45"/>
  <c r="F20" i="45"/>
  <c r="H11" i="45"/>
  <c r="H19" i="45"/>
  <c r="D18" i="45"/>
  <c r="D17" i="45"/>
  <c r="H16" i="45"/>
  <c r="D11" i="45"/>
  <c r="D19" i="45"/>
  <c r="H17" i="45"/>
  <c r="D13" i="45"/>
  <c r="H15" i="45"/>
  <c r="J20" i="45"/>
  <c r="J13" i="45"/>
  <c r="J12" i="45"/>
  <c r="D16" i="45"/>
  <c r="D15" i="45"/>
  <c r="F13" i="45"/>
  <c r="D14" i="45"/>
  <c r="F12" i="45"/>
  <c r="J11" i="45"/>
  <c r="J14" i="45"/>
  <c r="J18" i="45"/>
  <c r="J15" i="45"/>
  <c r="J19" i="45"/>
  <c r="D12" i="45"/>
  <c r="J17" i="45"/>
  <c r="K21" i="45"/>
  <c r="L19" i="45" s="1"/>
  <c r="M21" i="45"/>
  <c r="N20" i="45" s="1"/>
  <c r="I24" i="43"/>
  <c r="H21" i="45" l="1"/>
  <c r="L18" i="45"/>
  <c r="N13" i="45"/>
  <c r="N11" i="45"/>
  <c r="N16" i="45"/>
  <c r="N14" i="45"/>
  <c r="L14" i="45"/>
  <c r="N19" i="45"/>
  <c r="J21" i="45"/>
  <c r="N18" i="45"/>
  <c r="N12" i="45"/>
  <c r="F21" i="45"/>
  <c r="N17" i="45"/>
  <c r="L15" i="45"/>
  <c r="L16" i="45"/>
  <c r="L13" i="45"/>
  <c r="L12" i="45"/>
  <c r="L20" i="45"/>
  <c r="L17" i="45"/>
  <c r="L11" i="45"/>
  <c r="D21" i="45"/>
  <c r="N15" i="45"/>
  <c r="C24" i="43"/>
  <c r="N21" i="45" l="1"/>
  <c r="L21" i="45"/>
  <c r="K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G24" i="43"/>
  <c r="H12" i="43" s="1"/>
  <c r="D11" i="43"/>
  <c r="K24" i="43" l="1"/>
  <c r="D21" i="43"/>
  <c r="D19" i="43"/>
  <c r="D15" i="43"/>
  <c r="D13" i="43"/>
  <c r="H21" i="43"/>
  <c r="H19" i="43"/>
  <c r="H17" i="43"/>
  <c r="H15" i="43"/>
  <c r="H13" i="43"/>
  <c r="H11" i="43"/>
  <c r="D23" i="43"/>
  <c r="D22" i="43"/>
  <c r="D20" i="43"/>
  <c r="D18" i="43"/>
  <c r="D16" i="43"/>
  <c r="D14" i="43"/>
  <c r="D12" i="43"/>
  <c r="H23" i="43"/>
  <c r="H22" i="43"/>
  <c r="H20" i="43"/>
  <c r="H18" i="43"/>
  <c r="H16" i="43"/>
  <c r="H14" i="43"/>
  <c r="D17" i="43"/>
  <c r="I33" i="41"/>
  <c r="I29" i="41"/>
  <c r="I27" i="41"/>
  <c r="I26" i="41"/>
  <c r="I25" i="41"/>
  <c r="I24" i="41"/>
  <c r="I23" i="41"/>
  <c r="I22" i="41"/>
  <c r="I20" i="41"/>
  <c r="I19" i="41"/>
  <c r="I17" i="41"/>
  <c r="I16" i="41"/>
  <c r="I13" i="41"/>
  <c r="G33" i="41"/>
  <c r="G29" i="41"/>
  <c r="G27" i="41"/>
  <c r="G26" i="41"/>
  <c r="G25" i="41"/>
  <c r="G24" i="41"/>
  <c r="G23" i="41"/>
  <c r="G22" i="41"/>
  <c r="G20" i="41"/>
  <c r="G19" i="41"/>
  <c r="G17" i="41"/>
  <c r="G16" i="41"/>
  <c r="G13" i="41"/>
  <c r="E33" i="41"/>
  <c r="E29" i="41"/>
  <c r="E27" i="41"/>
  <c r="E26" i="41"/>
  <c r="E25" i="41"/>
  <c r="E24" i="41"/>
  <c r="E23" i="41"/>
  <c r="E22" i="41"/>
  <c r="M22" i="41" s="1"/>
  <c r="E20" i="41"/>
  <c r="E19" i="41"/>
  <c r="E17" i="41"/>
  <c r="E16" i="41"/>
  <c r="E13" i="41"/>
  <c r="M11" i="41"/>
  <c r="C33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M25" i="41" l="1"/>
  <c r="M19" i="41"/>
  <c r="M24" i="41"/>
  <c r="M31" i="41"/>
  <c r="M30" i="41"/>
  <c r="M26" i="41"/>
  <c r="M27" i="41"/>
  <c r="M16" i="41"/>
  <c r="M17" i="41"/>
  <c r="M18" i="41"/>
  <c r="M15" i="41"/>
  <c r="M21" i="41"/>
  <c r="M23" i="41"/>
  <c r="M14" i="41"/>
  <c r="M28" i="41"/>
  <c r="M29" i="41"/>
  <c r="M13" i="41"/>
  <c r="M32" i="41"/>
  <c r="I34" i="41"/>
  <c r="M12" i="41"/>
  <c r="M33" i="41"/>
  <c r="M20" i="41"/>
  <c r="L11" i="43"/>
  <c r="L19" i="43"/>
  <c r="L13" i="43"/>
  <c r="L14" i="43"/>
  <c r="L22" i="43"/>
  <c r="L15" i="43"/>
  <c r="L12" i="43"/>
  <c r="L18" i="43"/>
  <c r="L17" i="43"/>
  <c r="L16" i="43"/>
  <c r="L20" i="43"/>
  <c r="L23" i="43"/>
  <c r="L21" i="43"/>
  <c r="D24" i="43"/>
  <c r="H24" i="43"/>
  <c r="E34" i="41"/>
  <c r="G34" i="41"/>
  <c r="C34" i="41"/>
  <c r="M34" i="41" l="1"/>
  <c r="L24" i="43"/>
  <c r="D23" i="41"/>
  <c r="F23" i="41"/>
  <c r="H23" i="41"/>
  <c r="J23" i="41"/>
  <c r="D33" i="41" l="1"/>
  <c r="D31" i="41"/>
  <c r="D28" i="41"/>
  <c r="D26" i="41"/>
  <c r="D24" i="41"/>
  <c r="F33" i="41"/>
  <c r="F31" i="41"/>
  <c r="F28" i="41"/>
  <c r="F26" i="41"/>
  <c r="F24" i="41"/>
  <c r="H33" i="41"/>
  <c r="H31" i="41"/>
  <c r="H28" i="41"/>
  <c r="H26" i="41"/>
  <c r="H24" i="41"/>
  <c r="J33" i="41"/>
  <c r="J31" i="41"/>
  <c r="J28" i="41"/>
  <c r="J26" i="41"/>
  <c r="J24" i="41"/>
  <c r="D32" i="41"/>
  <c r="D30" i="41"/>
  <c r="D29" i="41"/>
  <c r="D27" i="41"/>
  <c r="D25" i="41"/>
  <c r="F32" i="41"/>
  <c r="F30" i="41"/>
  <c r="F29" i="41"/>
  <c r="F27" i="41"/>
  <c r="F25" i="41"/>
  <c r="H32" i="41"/>
  <c r="H30" i="41"/>
  <c r="H29" i="41"/>
  <c r="H27" i="41"/>
  <c r="H25" i="41"/>
  <c r="J32" i="41"/>
  <c r="J30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M11" i="43"/>
  <c r="M22" i="43"/>
  <c r="M21" i="43"/>
  <c r="M20" i="43"/>
  <c r="M19" i="43"/>
  <c r="M18" i="43"/>
  <c r="M17" i="43"/>
  <c r="M16" i="43"/>
  <c r="M14" i="43"/>
  <c r="M13" i="43"/>
  <c r="M12" i="43"/>
  <c r="K16" i="41"/>
  <c r="K19" i="41"/>
  <c r="K20" i="41"/>
  <c r="K22" i="41"/>
  <c r="K23" i="41"/>
  <c r="K24" i="41"/>
  <c r="K25" i="41"/>
  <c r="K26" i="41"/>
  <c r="K27" i="41"/>
  <c r="K29" i="41"/>
  <c r="K33" i="41"/>
  <c r="K13" i="41"/>
  <c r="M24" i="43" l="1"/>
  <c r="N23" i="43" s="1"/>
  <c r="F34" i="41"/>
  <c r="D34" i="41"/>
  <c r="H34" i="41"/>
  <c r="J34" i="41"/>
  <c r="K17" i="41"/>
  <c r="K34" i="41" l="1"/>
  <c r="L23" i="41" s="1"/>
  <c r="N25" i="41"/>
  <c r="N20" i="43"/>
  <c r="N16" i="43"/>
  <c r="N12" i="43"/>
  <c r="N22" i="43"/>
  <c r="N18" i="43"/>
  <c r="N14" i="43"/>
  <c r="N21" i="43"/>
  <c r="N19" i="43"/>
  <c r="N17" i="43"/>
  <c r="N15" i="43"/>
  <c r="N13" i="43"/>
  <c r="N11" i="43"/>
  <c r="L24" i="41" l="1"/>
  <c r="L30" i="41"/>
  <c r="L20" i="41"/>
  <c r="L28" i="41"/>
  <c r="L16" i="41"/>
  <c r="L31" i="41"/>
  <c r="L21" i="41"/>
  <c r="L11" i="41"/>
  <c r="L25" i="41"/>
  <c r="L15" i="41"/>
  <c r="L29" i="41"/>
  <c r="L14" i="41"/>
  <c r="L26" i="41"/>
  <c r="L12" i="41"/>
  <c r="L33" i="41"/>
  <c r="L22" i="41"/>
  <c r="L18" i="41"/>
  <c r="L27" i="41"/>
  <c r="L32" i="41"/>
  <c r="L19" i="41"/>
  <c r="L13" i="41"/>
  <c r="L17" i="41"/>
  <c r="N32" i="41"/>
  <c r="N22" i="41"/>
  <c r="N19" i="41"/>
  <c r="N31" i="41"/>
  <c r="N27" i="41"/>
  <c r="N18" i="41"/>
  <c r="N11" i="41"/>
  <c r="N30" i="41"/>
  <c r="N12" i="41"/>
  <c r="N14" i="41"/>
  <c r="N21" i="41"/>
  <c r="N29" i="41"/>
  <c r="N26" i="41"/>
  <c r="N33" i="41"/>
  <c r="N20" i="41"/>
  <c r="N16" i="41"/>
  <c r="N13" i="41"/>
  <c r="N28" i="41"/>
  <c r="N15" i="41"/>
  <c r="N24" i="41"/>
  <c r="N17" i="41"/>
  <c r="N23" i="41"/>
  <c r="N24" i="43"/>
  <c r="L34" i="41" l="1"/>
  <c r="N34" i="41"/>
  <c r="J23" i="43" l="1"/>
  <c r="J22" i="43"/>
  <c r="J20" i="43"/>
  <c r="J18" i="43"/>
  <c r="J14" i="43"/>
  <c r="J21" i="43"/>
  <c r="J19" i="43"/>
  <c r="J17" i="43"/>
  <c r="J15" i="43"/>
  <c r="J13" i="43"/>
  <c r="J11" i="43"/>
  <c r="J16" i="43"/>
  <c r="J12" i="43"/>
  <c r="J24" i="43" l="1"/>
  <c r="F15" i="43" l="1"/>
  <c r="F11" i="43"/>
  <c r="F12" i="43"/>
  <c r="F13" i="43"/>
  <c r="F14" i="43"/>
  <c r="F16" i="43"/>
  <c r="F17" i="43"/>
  <c r="F18" i="43"/>
  <c r="F19" i="43"/>
  <c r="F20" i="43"/>
  <c r="F22" i="43"/>
  <c r="F21" i="43"/>
  <c r="F23" i="43"/>
  <c r="F24" i="43" l="1"/>
</calcChain>
</file>

<file path=xl/sharedStrings.xml><?xml version="1.0" encoding="utf-8"?>
<sst xmlns="http://schemas.openxmlformats.org/spreadsheetml/2006/main" count="167" uniqueCount="61">
  <si>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</si>
  <si>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</si>
  <si>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</si>
  <si>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</si>
  <si>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</si>
  <si>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</si>
  <si>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</si>
  <si>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</si>
  <si>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</si>
  <si>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</si>
  <si>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</si>
  <si>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</si>
  <si>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</si>
  <si>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</si>
  <si>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</si>
  <si>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</si>
  <si>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</si>
  <si>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</si>
  <si>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</si>
  <si>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</si>
  <si>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</si>
  <si>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</si>
  <si>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</si>
  <si>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</si>
  <si>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</si>
  <si>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</si>
  <si>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</si>
  <si>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</si>
  <si>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</si>
  <si>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</si>
  <si>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</si>
  <si>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</si>
  <si>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</si>
  <si>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</si>
  <si>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</si>
  <si>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</si>
  <si>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</si>
  <si>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</si>
  <si>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</si>
  <si>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</si>
  <si>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</si>
  <si>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</si>
  <si>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</si>
  <si>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 xml:space="preserve">Broj isplaćenih šteta 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</si>
  <si>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</si>
  <si>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</si>
  <si>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</si>
  <si>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</si>
  <si>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</si>
  <si>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</si>
  <si>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</si>
  <si>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</si>
  <si>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</si>
  <si>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</si>
  <si>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BROJ I VRIJEDNOST ISPLAĆENIH ŠTETA PO DRUŠTVIMA ZA OSIGURANJE U REPUBLICI SRPSKOJ*</t>
  </si>
  <si>
    <t>ASA Central osiguranje d.d.</t>
  </si>
  <si>
    <t>*Podaci su dati na osnovu nerevidiranih izvještaja društava sa sjedištem u Federaciji Bosne i Hercegovine.</t>
  </si>
  <si>
    <t>BROJ I VRIJEDNOST ISPLAĆENIH ŠTETA PO DRUŠTVIMA ZA OSIGURANJE U BOSNI I HERCEGOVINI*</t>
  </si>
  <si>
    <t>*Podaci su dati na osnovu nerevidiranih izvještaja društava sa sjedištem u Federaciji Bosne i Hercegovine i Republici Srpskoj.</t>
  </si>
  <si>
    <t>20.</t>
  </si>
  <si>
    <t>I-V-2026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</si>
</sst>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theme="1"/>
      <name val="Cambria"/>
      <family val="1"/>
      <scheme val="maj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8" fillId="0" borderId="0"/>
  </cellStyleXfs>
  <cellXfs count="8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3" fillId="0" borderId="0" xfId="0" applyFont="1"/>
    <xf numFmtId="3" fontId="14" fillId="0" borderId="0" xfId="3" applyNumberFormat="1" applyFont="1" applyFill="1" applyBorder="1" applyAlignment="1">
      <alignment horizontal="right" vertical="center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4" fillId="0" borderId="0" xfId="0" applyNumberFormat="1" applyFont="1" applyFill="1" applyBorder="1"/>
    <xf numFmtId="3" fontId="14" fillId="0" borderId="0" xfId="0" applyNumberFormat="1" applyFont="1"/>
    <xf numFmtId="3" fontId="15" fillId="0" borderId="0" xfId="0" applyNumberFormat="1" applyFont="1"/>
    <xf numFmtId="0" fontId="2" fillId="0" borderId="13" xfId="1" applyFont="1" applyFill="1" applyBorder="1" applyAlignment="1" applyProtection="1">
      <alignment horizontal="center" vertical="center"/>
    </xf>
    <xf numFmtId="4" fontId="15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19" fillId="2" borderId="15" xfId="6" applyNumberFormat="1" applyFont="1" applyFill="1" applyBorder="1" applyAlignment="1">
      <alignment horizontal="right" vertical="center"/>
    </xf>
    <xf numFmtId="167" fontId="19" fillId="2" borderId="15" xfId="6" applyNumberFormat="1" applyFont="1" applyFill="1" applyBorder="1" applyAlignment="1">
      <alignment horizontal="right" vertical="center"/>
    </xf>
    <xf numFmtId="3" fontId="19" fillId="2" borderId="16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165" fontId="9" fillId="0" borderId="7" xfId="6" applyNumberFormat="1" applyFont="1" applyFill="1" applyBorder="1" applyAlignment="1">
      <alignment horizontal="right" vertical="center"/>
    </xf>
    <xf numFmtId="3" fontId="4" fillId="2" borderId="17" xfId="6" applyNumberFormat="1" applyFont="1" applyFill="1" applyBorder="1" applyAlignment="1">
      <alignment horizontal="right" vertical="center"/>
    </xf>
    <xf numFmtId="0" fontId="3" fillId="3" borderId="18" xfId="0" applyFon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2" fillId="0" borderId="19" xfId="1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165" fontId="21" fillId="0" borderId="0" xfId="6" applyNumberFormat="1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2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2"/>
  <sheetViews>
    <sheetView showGridLines="0" tabSelected="1" showRuler="0" view="pageLayout" zoomScaleNormal="70" workbookViewId="0">
      <selection activeCell="B4" sqref="B4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43" t="s">
        <v>57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6" t="s">
        <v>7</v>
      </c>
      <c r="C8" s="81" t="s">
        <v>49</v>
      </c>
      <c r="D8" s="81"/>
      <c r="E8" s="82"/>
      <c r="F8" s="82"/>
      <c r="G8" s="81" t="s">
        <v>50</v>
      </c>
      <c r="H8" s="81"/>
      <c r="I8" s="81"/>
      <c r="J8" s="81"/>
      <c r="K8" s="81" t="s">
        <v>51</v>
      </c>
      <c r="L8" s="81"/>
      <c r="M8" s="81"/>
      <c r="N8" s="83"/>
    </row>
    <row r="9" spans="1:14" ht="19.5" customHeight="1" x14ac:dyDescent="0.25">
      <c r="A9" s="5"/>
      <c r="B9" s="77"/>
      <c r="C9" s="79" t="s">
        <v>43</v>
      </c>
      <c r="D9" s="79"/>
      <c r="E9" s="79" t="s">
        <v>19</v>
      </c>
      <c r="F9" s="79"/>
      <c r="G9" s="79" t="s">
        <v>43</v>
      </c>
      <c r="H9" s="79"/>
      <c r="I9" s="79" t="s">
        <v>19</v>
      </c>
      <c r="J9" s="79"/>
      <c r="K9" s="79" t="s">
        <v>43</v>
      </c>
      <c r="L9" s="79"/>
      <c r="M9" s="79" t="s">
        <v>19</v>
      </c>
      <c r="N9" s="80"/>
    </row>
    <row r="10" spans="1:14" ht="18.75" customHeight="1" thickBot="1" x14ac:dyDescent="0.3">
      <c r="A10" s="6"/>
      <c r="B10" s="78"/>
      <c r="C10" s="32" t="s">
        <v>60</v>
      </c>
      <c r="D10" s="37" t="s">
        <v>44</v>
      </c>
      <c r="E10" s="32" t="s">
        <v>60</v>
      </c>
      <c r="F10" s="7" t="s">
        <v>44</v>
      </c>
      <c r="G10" s="32" t="s">
        <v>60</v>
      </c>
      <c r="H10" s="37" t="s">
        <v>44</v>
      </c>
      <c r="I10" s="32" t="s">
        <v>60</v>
      </c>
      <c r="J10" s="7" t="s">
        <v>44</v>
      </c>
      <c r="K10" s="32" t="s">
        <v>60</v>
      </c>
      <c r="L10" s="37" t="s">
        <v>44</v>
      </c>
      <c r="M10" s="32" t="s">
        <v>60</v>
      </c>
      <c r="N10" s="11" t="s">
        <v>44</v>
      </c>
    </row>
    <row r="11" spans="1:14" x14ac:dyDescent="0.25">
      <c r="A11" s="27" t="s">
        <v>21</v>
      </c>
      <c r="B11" s="8" t="s">
        <v>46</v>
      </c>
      <c r="C11" s="34">
        <f>FBiH!C11</f>
        <v>11437</v>
      </c>
      <c r="D11" s="20">
        <f t="shared" ref="D11:D33" si="0">C11/C$34*100</f>
        <v>13.762439382453101</v>
      </c>
      <c r="E11" s="34">
        <f>FBiH!E11</f>
        <v>21184631</v>
      </c>
      <c r="F11" s="20">
        <f t="shared" ref="F11:F33" si="1">E11/E$34*100</f>
        <v>13.031893847362582</v>
      </c>
      <c r="G11" s="34">
        <f>FBiH!G11</f>
        <v>303</v>
      </c>
      <c r="H11" s="48">
        <f t="shared" ref="H11:H33" si="2">G11/G$34*100</f>
        <v>3.6067134864897037</v>
      </c>
      <c r="I11" s="34">
        <f>FBiH!I11</f>
        <v>3227795</v>
      </c>
      <c r="J11" s="20">
        <f t="shared" ref="J11:J33" si="3">I11/I$34*100</f>
        <v>5.8428395020295749</v>
      </c>
      <c r="K11" s="34">
        <f>FBiH!K11</f>
        <v>11740</v>
      </c>
      <c r="L11" s="48">
        <f t="shared" ref="L11:L33" si="4">K11/K$34*100</f>
        <v>12.830040216821123</v>
      </c>
      <c r="M11" s="34">
        <f>E11+I11</f>
        <v>24412426</v>
      </c>
      <c r="N11" s="20">
        <f t="shared" ref="N11:N33" si="5">M11/M$34*100</f>
        <v>11.208464518487359</v>
      </c>
    </row>
    <row r="12" spans="1:14" x14ac:dyDescent="0.25">
      <c r="A12" s="27" t="s">
        <v>22</v>
      </c>
      <c r="B12" s="51" t="s">
        <v>55</v>
      </c>
      <c r="C12" s="34">
        <f>FBiH!C12</f>
        <v>18961</v>
      </c>
      <c r="D12" s="20">
        <f t="shared" si="0"/>
        <v>22.816264154121992</v>
      </c>
      <c r="E12" s="34">
        <f>FBiH!E12</f>
        <v>30077777</v>
      </c>
      <c r="F12" s="20">
        <f t="shared" si="1"/>
        <v>18.502583171198207</v>
      </c>
      <c r="G12" s="34">
        <f>FBiH!G12</f>
        <v>0</v>
      </c>
      <c r="H12" s="48">
        <f t="shared" si="2"/>
        <v>0</v>
      </c>
      <c r="I12" s="34">
        <f>FBiH!I12</f>
        <v>0</v>
      </c>
      <c r="J12" s="20">
        <f t="shared" si="3"/>
        <v>0</v>
      </c>
      <c r="K12" s="34">
        <f>FBiH!K12</f>
        <v>18961</v>
      </c>
      <c r="L12" s="48">
        <f t="shared" si="4"/>
        <v>20.721498513726175</v>
      </c>
      <c r="M12" s="34">
        <f t="shared" ref="M12:M33" si="6">E12+I12</f>
        <v>30077777</v>
      </c>
      <c r="N12" s="20">
        <f t="shared" si="5"/>
        <v>13.809594191887161</v>
      </c>
    </row>
    <row r="13" spans="1:14" x14ac:dyDescent="0.25">
      <c r="A13" s="27" t="s">
        <v>23</v>
      </c>
      <c r="B13" s="51" t="s">
        <v>9</v>
      </c>
      <c r="C13" s="33">
        <f>RS!C11</f>
        <v>840</v>
      </c>
      <c r="D13" s="20">
        <f t="shared" si="0"/>
        <v>1.0107938341576117</v>
      </c>
      <c r="E13" s="33">
        <f>RS!E11</f>
        <v>3018839</v>
      </c>
      <c r="F13" s="20">
        <f t="shared" si="1"/>
        <v>1.8570627635797958</v>
      </c>
      <c r="G13" s="33">
        <f>RS!G11</f>
        <v>0</v>
      </c>
      <c r="H13" s="48">
        <f t="shared" si="2"/>
        <v>0</v>
      </c>
      <c r="I13" s="33">
        <f>RS!I11</f>
        <v>0</v>
      </c>
      <c r="J13" s="20">
        <f t="shared" si="3"/>
        <v>0</v>
      </c>
      <c r="K13" s="33">
        <f>RS!K11</f>
        <v>840</v>
      </c>
      <c r="L13" s="48">
        <f t="shared" si="4"/>
        <v>0.91799265605875158</v>
      </c>
      <c r="M13" s="34">
        <f t="shared" si="6"/>
        <v>3018839</v>
      </c>
      <c r="N13" s="20">
        <f t="shared" si="5"/>
        <v>1.3860379881346432</v>
      </c>
    </row>
    <row r="14" spans="1:14" x14ac:dyDescent="0.25">
      <c r="A14" s="27" t="s">
        <v>24</v>
      </c>
      <c r="B14" s="51" t="s">
        <v>0</v>
      </c>
      <c r="C14" s="33">
        <f>FBiH!C13</f>
        <v>1853</v>
      </c>
      <c r="D14" s="20">
        <f t="shared" si="0"/>
        <v>2.2297630651119693</v>
      </c>
      <c r="E14" s="33">
        <f>FBiH!E13</f>
        <v>5962373</v>
      </c>
      <c r="F14" s="20">
        <f t="shared" si="1"/>
        <v>3.6678010589082621</v>
      </c>
      <c r="G14" s="33">
        <f>FBiH!G13</f>
        <v>0</v>
      </c>
      <c r="H14" s="48">
        <f t="shared" si="2"/>
        <v>0</v>
      </c>
      <c r="I14" s="33">
        <f>FBiH!I13</f>
        <v>0</v>
      </c>
      <c r="J14" s="20">
        <f t="shared" si="3"/>
        <v>0</v>
      </c>
      <c r="K14" s="33">
        <f>FBiH!K13</f>
        <v>1853</v>
      </c>
      <c r="L14" s="48">
        <f t="shared" si="4"/>
        <v>2.0250480853296033</v>
      </c>
      <c r="M14" s="34">
        <f t="shared" si="6"/>
        <v>5962373</v>
      </c>
      <c r="N14" s="20">
        <f t="shared" si="5"/>
        <v>2.7375012305817958</v>
      </c>
    </row>
    <row r="15" spans="1:14" x14ac:dyDescent="0.25">
      <c r="A15" s="27" t="s">
        <v>25</v>
      </c>
      <c r="B15" s="8" t="s">
        <v>1</v>
      </c>
      <c r="C15" s="33">
        <f>FBiH!C14</f>
        <v>3851</v>
      </c>
      <c r="D15" s="20">
        <f t="shared" si="0"/>
        <v>4.6340083992154311</v>
      </c>
      <c r="E15" s="33">
        <f>FBiH!E14</f>
        <v>9354737</v>
      </c>
      <c r="F15" s="20">
        <f t="shared" si="1"/>
        <v>5.7546406899414544</v>
      </c>
      <c r="G15" s="33">
        <f>FBiH!G14</f>
        <v>199</v>
      </c>
      <c r="H15" s="48">
        <f t="shared" si="2"/>
        <v>2.3687656231401024</v>
      </c>
      <c r="I15" s="33">
        <f>FBiH!I14</f>
        <v>1776386</v>
      </c>
      <c r="J15" s="20">
        <f t="shared" si="3"/>
        <v>3.2155506442175872</v>
      </c>
      <c r="K15" s="33">
        <f>FBiH!K14</f>
        <v>4050</v>
      </c>
      <c r="L15" s="48">
        <f t="shared" si="4"/>
        <v>4.4260360202832665</v>
      </c>
      <c r="M15" s="34">
        <f t="shared" si="6"/>
        <v>11131123</v>
      </c>
      <c r="N15" s="20">
        <f t="shared" si="5"/>
        <v>5.1106267437909922</v>
      </c>
    </row>
    <row r="16" spans="1:14" x14ac:dyDescent="0.25">
      <c r="A16" s="27" t="s">
        <v>26</v>
      </c>
      <c r="B16" s="8" t="s">
        <v>10</v>
      </c>
      <c r="C16" s="33">
        <f>RS!C12</f>
        <v>1313</v>
      </c>
      <c r="D16" s="20">
        <f t="shared" si="0"/>
        <v>1.5799670288677907</v>
      </c>
      <c r="E16" s="33">
        <f>RS!E12</f>
        <v>4936791</v>
      </c>
      <c r="F16" s="20">
        <f t="shared" si="1"/>
        <v>3.03690615421222</v>
      </c>
      <c r="G16" s="33">
        <f>RS!G12</f>
        <v>0</v>
      </c>
      <c r="H16" s="48">
        <f t="shared" si="2"/>
        <v>0</v>
      </c>
      <c r="I16" s="33">
        <f>RS!I12</f>
        <v>0</v>
      </c>
      <c r="J16" s="20">
        <f t="shared" si="3"/>
        <v>0</v>
      </c>
      <c r="K16" s="33">
        <f>RS!K12</f>
        <v>1313</v>
      </c>
      <c r="L16" s="48">
        <f t="shared" si="4"/>
        <v>1.4349099492918342</v>
      </c>
      <c r="M16" s="34">
        <f t="shared" si="6"/>
        <v>4936791</v>
      </c>
      <c r="N16" s="20">
        <f t="shared" si="5"/>
        <v>2.2666262975538656</v>
      </c>
    </row>
    <row r="17" spans="1:14" x14ac:dyDescent="0.25">
      <c r="A17" s="27" t="s">
        <v>27</v>
      </c>
      <c r="B17" s="8" t="s">
        <v>11</v>
      </c>
      <c r="C17" s="33">
        <f>RS!C13</f>
        <v>2021</v>
      </c>
      <c r="D17" s="20">
        <f t="shared" si="0"/>
        <v>2.4319218319434919</v>
      </c>
      <c r="E17" s="33">
        <f>RS!E13</f>
        <v>6943790</v>
      </c>
      <c r="F17" s="20">
        <f t="shared" si="1"/>
        <v>4.2715275134307431</v>
      </c>
      <c r="G17" s="33">
        <f>RS!G13</f>
        <v>0</v>
      </c>
      <c r="H17" s="48">
        <f t="shared" si="2"/>
        <v>0</v>
      </c>
      <c r="I17" s="33">
        <f>RS!I13</f>
        <v>0</v>
      </c>
      <c r="J17" s="20">
        <f t="shared" si="3"/>
        <v>0</v>
      </c>
      <c r="K17" s="33">
        <f>RS!K13</f>
        <v>2021</v>
      </c>
      <c r="L17" s="48">
        <f t="shared" si="4"/>
        <v>2.2086466165413534</v>
      </c>
      <c r="M17" s="34">
        <f t="shared" si="6"/>
        <v>6943790</v>
      </c>
      <c r="N17" s="20">
        <f t="shared" si="5"/>
        <v>3.188098710010522</v>
      </c>
    </row>
    <row r="18" spans="1:14" x14ac:dyDescent="0.25">
      <c r="A18" s="27" t="s">
        <v>28</v>
      </c>
      <c r="B18" s="8" t="s">
        <v>2</v>
      </c>
      <c r="C18" s="33">
        <f>FBiH!C15</f>
        <v>7739</v>
      </c>
      <c r="D18" s="20">
        <f t="shared" si="0"/>
        <v>9.312539860173521</v>
      </c>
      <c r="E18" s="33">
        <f>FBiH!E15</f>
        <v>17392685</v>
      </c>
      <c r="F18" s="20">
        <f t="shared" si="1"/>
        <v>10.699248178578873</v>
      </c>
      <c r="G18" s="33">
        <f>FBiH!G15</f>
        <v>0</v>
      </c>
      <c r="H18" s="48">
        <f t="shared" si="2"/>
        <v>0</v>
      </c>
      <c r="I18" s="33">
        <f>FBiH!I15</f>
        <v>0</v>
      </c>
      <c r="J18" s="20">
        <f t="shared" si="3"/>
        <v>0</v>
      </c>
      <c r="K18" s="33">
        <f>FBiH!K15</f>
        <v>7739</v>
      </c>
      <c r="L18" s="48">
        <f t="shared" si="4"/>
        <v>8.4575537681412829</v>
      </c>
      <c r="M18" s="34">
        <f t="shared" si="6"/>
        <v>17392685</v>
      </c>
      <c r="N18" s="20">
        <f t="shared" si="5"/>
        <v>7.9854944651435833</v>
      </c>
    </row>
    <row r="19" spans="1:14" x14ac:dyDescent="0.25">
      <c r="A19" s="27" t="s">
        <v>29</v>
      </c>
      <c r="B19" s="8" t="s">
        <v>18</v>
      </c>
      <c r="C19" s="33">
        <f>RS!C14</f>
        <v>697</v>
      </c>
      <c r="D19" s="20">
        <f t="shared" si="0"/>
        <v>0.83871821715220862</v>
      </c>
      <c r="E19" s="33">
        <f>RS!E14</f>
        <v>2381611</v>
      </c>
      <c r="F19" s="20">
        <f t="shared" si="1"/>
        <v>1.4650669033466315</v>
      </c>
      <c r="G19" s="33">
        <f>RS!G14</f>
        <v>0</v>
      </c>
      <c r="H19" s="48">
        <f t="shared" si="2"/>
        <v>0</v>
      </c>
      <c r="I19" s="33">
        <f>RS!I14</f>
        <v>0</v>
      </c>
      <c r="J19" s="20">
        <f t="shared" si="3"/>
        <v>0</v>
      </c>
      <c r="K19" s="33">
        <f>RS!K14</f>
        <v>697</v>
      </c>
      <c r="L19" s="48">
        <f t="shared" si="4"/>
        <v>0.76171533484874987</v>
      </c>
      <c r="M19" s="34">
        <f t="shared" si="6"/>
        <v>2381611</v>
      </c>
      <c r="N19" s="20">
        <f t="shared" si="5"/>
        <v>1.0934678261938897</v>
      </c>
    </row>
    <row r="20" spans="1:14" x14ac:dyDescent="0.25">
      <c r="A20" s="27" t="s">
        <v>30</v>
      </c>
      <c r="B20" s="8" t="s">
        <v>13</v>
      </c>
      <c r="C20" s="33">
        <f>RS!C15</f>
        <v>741</v>
      </c>
      <c r="D20" s="20">
        <f t="shared" si="0"/>
        <v>0.89166456084617884</v>
      </c>
      <c r="E20" s="33">
        <f>RS!E15</f>
        <v>2228463</v>
      </c>
      <c r="F20" s="20">
        <f t="shared" si="1"/>
        <v>1.3708566960064192</v>
      </c>
      <c r="G20" s="33">
        <f>RS!G15</f>
        <v>937</v>
      </c>
      <c r="H20" s="48">
        <f t="shared" si="2"/>
        <v>11.153434114986311</v>
      </c>
      <c r="I20" s="33">
        <f>RS!I15</f>
        <v>7368882</v>
      </c>
      <c r="J20" s="20">
        <f t="shared" si="3"/>
        <v>13.338887641685638</v>
      </c>
      <c r="K20" s="33">
        <f>RS!K15</f>
        <v>1678</v>
      </c>
      <c r="L20" s="48">
        <f t="shared" si="4"/>
        <v>1.8337996153173632</v>
      </c>
      <c r="M20" s="34">
        <f t="shared" si="6"/>
        <v>9597345</v>
      </c>
      <c r="N20" s="20">
        <f t="shared" si="5"/>
        <v>4.4064240442216622</v>
      </c>
    </row>
    <row r="21" spans="1:14" x14ac:dyDescent="0.25">
      <c r="A21" s="27" t="s">
        <v>31</v>
      </c>
      <c r="B21" s="8" t="s">
        <v>3</v>
      </c>
      <c r="C21" s="33">
        <f>FBiH!C16</f>
        <v>2321</v>
      </c>
      <c r="D21" s="20">
        <f t="shared" si="0"/>
        <v>2.7929196298569248</v>
      </c>
      <c r="E21" s="33">
        <f>FBiH!E16</f>
        <v>4609618</v>
      </c>
      <c r="F21" s="20">
        <f t="shared" si="1"/>
        <v>2.8356430873349563</v>
      </c>
      <c r="G21" s="33">
        <f>FBiH!G16</f>
        <v>1145</v>
      </c>
      <c r="H21" s="48">
        <f t="shared" si="2"/>
        <v>13.629329841685514</v>
      </c>
      <c r="I21" s="33">
        <f>FBiH!I16</f>
        <v>9923797</v>
      </c>
      <c r="J21" s="20">
        <f t="shared" si="3"/>
        <v>17.963703742561897</v>
      </c>
      <c r="K21" s="33">
        <f>FBiH!K16</f>
        <v>3466</v>
      </c>
      <c r="L21" s="48">
        <f t="shared" si="4"/>
        <v>3.7878125546424202</v>
      </c>
      <c r="M21" s="34">
        <f t="shared" si="6"/>
        <v>14533415</v>
      </c>
      <c r="N21" s="20">
        <f t="shared" si="5"/>
        <v>6.6727193094185706</v>
      </c>
    </row>
    <row r="22" spans="1:14" x14ac:dyDescent="0.25">
      <c r="A22" s="27" t="s">
        <v>32</v>
      </c>
      <c r="B22" s="8" t="s">
        <v>14</v>
      </c>
      <c r="C22" s="33">
        <f>RS!C16</f>
        <v>633</v>
      </c>
      <c r="D22" s="20">
        <f t="shared" si="0"/>
        <v>0.76170535359734304</v>
      </c>
      <c r="E22" s="33">
        <f>RS!E16</f>
        <v>2131376</v>
      </c>
      <c r="F22" s="20">
        <f t="shared" si="1"/>
        <v>1.3111328576276016</v>
      </c>
      <c r="G22" s="33">
        <f>RS!G16</f>
        <v>0</v>
      </c>
      <c r="H22" s="49">
        <f t="shared" si="2"/>
        <v>0</v>
      </c>
      <c r="I22" s="33">
        <f>RS!I16</f>
        <v>0</v>
      </c>
      <c r="J22" s="20">
        <f t="shared" si="3"/>
        <v>0</v>
      </c>
      <c r="K22" s="33">
        <f>RS!K16</f>
        <v>633</v>
      </c>
      <c r="L22" s="49">
        <f t="shared" si="4"/>
        <v>0.69177303724427353</v>
      </c>
      <c r="M22" s="34">
        <f t="shared" si="6"/>
        <v>2131376</v>
      </c>
      <c r="N22" s="20">
        <f t="shared" si="5"/>
        <v>0.97857756011448893</v>
      </c>
    </row>
    <row r="23" spans="1:14" x14ac:dyDescent="0.25">
      <c r="A23" s="27" t="s">
        <v>33</v>
      </c>
      <c r="B23" s="8" t="s">
        <v>15</v>
      </c>
      <c r="C23" s="33">
        <f>RS!C17</f>
        <v>1639</v>
      </c>
      <c r="D23" s="20">
        <f t="shared" si="0"/>
        <v>1.9722513026003874</v>
      </c>
      <c r="E23" s="33">
        <f>RS!E17</f>
        <v>5109186</v>
      </c>
      <c r="F23" s="20">
        <f t="shared" si="1"/>
        <v>3.1429563063161714</v>
      </c>
      <c r="G23" s="33">
        <f>RS!G17</f>
        <v>0</v>
      </c>
      <c r="H23" s="49">
        <f t="shared" si="2"/>
        <v>0</v>
      </c>
      <c r="I23" s="33">
        <f>RS!I17</f>
        <v>0</v>
      </c>
      <c r="J23" s="20">
        <f t="shared" si="3"/>
        <v>0</v>
      </c>
      <c r="K23" s="33">
        <f>RS!K17</f>
        <v>1639</v>
      </c>
      <c r="L23" s="49">
        <f t="shared" si="4"/>
        <v>1.7911785277146355</v>
      </c>
      <c r="M23" s="34">
        <f t="shared" si="6"/>
        <v>5109186</v>
      </c>
      <c r="N23" s="20">
        <f t="shared" si="5"/>
        <v>2.3457779247073747</v>
      </c>
    </row>
    <row r="24" spans="1:14" x14ac:dyDescent="0.25">
      <c r="A24" s="27" t="s">
        <v>34</v>
      </c>
      <c r="B24" s="8" t="s">
        <v>16</v>
      </c>
      <c r="C24" s="33">
        <f>RS!C18</f>
        <v>581</v>
      </c>
      <c r="D24" s="20">
        <f t="shared" si="0"/>
        <v>0.69913240195901472</v>
      </c>
      <c r="E24" s="33">
        <f>RS!E18</f>
        <v>2598046</v>
      </c>
      <c r="F24" s="20">
        <f t="shared" si="1"/>
        <v>1.5982086108823408</v>
      </c>
      <c r="G24" s="33">
        <f>RS!G18</f>
        <v>0</v>
      </c>
      <c r="H24" s="49">
        <f t="shared" si="2"/>
        <v>0</v>
      </c>
      <c r="I24" s="33">
        <f>RS!I18</f>
        <v>0</v>
      </c>
      <c r="J24" s="20">
        <f t="shared" si="3"/>
        <v>0</v>
      </c>
      <c r="K24" s="33">
        <f>RS!K18</f>
        <v>581</v>
      </c>
      <c r="L24" s="49">
        <f t="shared" si="4"/>
        <v>0.63494492044063655</v>
      </c>
      <c r="M24" s="34">
        <f t="shared" si="6"/>
        <v>2598046</v>
      </c>
      <c r="N24" s="20">
        <f t="shared" si="5"/>
        <v>1.192839515761277</v>
      </c>
    </row>
    <row r="25" spans="1:14" x14ac:dyDescent="0.25">
      <c r="A25" s="27" t="s">
        <v>35</v>
      </c>
      <c r="B25" s="8" t="s">
        <v>8</v>
      </c>
      <c r="C25" s="33">
        <f>RS!C19</f>
        <v>1337</v>
      </c>
      <c r="D25" s="20">
        <f t="shared" si="0"/>
        <v>1.6088468527008652</v>
      </c>
      <c r="E25" s="33">
        <f>RS!E19</f>
        <v>4246082</v>
      </c>
      <c r="F25" s="20">
        <f t="shared" si="1"/>
        <v>2.6120110324884589</v>
      </c>
      <c r="G25" s="33">
        <f>RS!G19</f>
        <v>0</v>
      </c>
      <c r="H25" s="49">
        <f t="shared" si="2"/>
        <v>0</v>
      </c>
      <c r="I25" s="33">
        <f>RS!I19</f>
        <v>0</v>
      </c>
      <c r="J25" s="20">
        <f t="shared" si="3"/>
        <v>0</v>
      </c>
      <c r="K25" s="33">
        <f>RS!K19</f>
        <v>1337</v>
      </c>
      <c r="L25" s="49">
        <f t="shared" si="4"/>
        <v>1.4611383108935128</v>
      </c>
      <c r="M25" s="34">
        <f t="shared" si="6"/>
        <v>4246082</v>
      </c>
      <c r="N25" s="20">
        <f t="shared" si="5"/>
        <v>1.9495014317539698</v>
      </c>
    </row>
    <row r="26" spans="1:14" x14ac:dyDescent="0.25">
      <c r="A26" s="27" t="s">
        <v>36</v>
      </c>
      <c r="B26" s="8" t="s">
        <v>12</v>
      </c>
      <c r="C26" s="33">
        <f>RS!C20</f>
        <v>640</v>
      </c>
      <c r="D26" s="20">
        <f t="shared" si="0"/>
        <v>0.7701286355486564</v>
      </c>
      <c r="E26" s="33">
        <f>RS!E20</f>
        <v>2209235</v>
      </c>
      <c r="F26" s="20">
        <f t="shared" si="1"/>
        <v>1.3590284392434344</v>
      </c>
      <c r="G26" s="33">
        <f>RS!G20</f>
        <v>0</v>
      </c>
      <c r="H26" s="49">
        <f t="shared" si="2"/>
        <v>0</v>
      </c>
      <c r="I26" s="33">
        <f>RS!I20</f>
        <v>0</v>
      </c>
      <c r="J26" s="20">
        <f t="shared" si="3"/>
        <v>0</v>
      </c>
      <c r="K26" s="33">
        <f>RS!K20</f>
        <v>640</v>
      </c>
      <c r="L26" s="49">
        <f t="shared" si="4"/>
        <v>0.699422976044763</v>
      </c>
      <c r="M26" s="34">
        <f t="shared" si="6"/>
        <v>2209235</v>
      </c>
      <c r="N26" s="20">
        <f t="shared" si="5"/>
        <v>1.0143249225005502</v>
      </c>
    </row>
    <row r="27" spans="1:14" x14ac:dyDescent="0.25">
      <c r="A27" s="27" t="s">
        <v>37</v>
      </c>
      <c r="B27" s="8" t="s">
        <v>48</v>
      </c>
      <c r="C27" s="33">
        <f>RS!C21</f>
        <v>1706</v>
      </c>
      <c r="D27" s="20">
        <f t="shared" si="0"/>
        <v>2.0528741441343876</v>
      </c>
      <c r="E27" s="33">
        <f>RS!E21</f>
        <v>4650350</v>
      </c>
      <c r="F27" s="20">
        <f t="shared" si="1"/>
        <v>2.8606997003196608</v>
      </c>
      <c r="G27" s="33">
        <f>RS!G21</f>
        <v>0</v>
      </c>
      <c r="H27" s="49">
        <f t="shared" si="2"/>
        <v>0</v>
      </c>
      <c r="I27" s="33">
        <f>RS!I21</f>
        <v>0</v>
      </c>
      <c r="J27" s="20">
        <f t="shared" si="3"/>
        <v>0</v>
      </c>
      <c r="K27" s="33">
        <f>RS!K21</f>
        <v>1706</v>
      </c>
      <c r="L27" s="49">
        <f t="shared" si="4"/>
        <v>1.8643993705193214</v>
      </c>
      <c r="M27" s="34">
        <f t="shared" si="6"/>
        <v>4650350</v>
      </c>
      <c r="N27" s="20">
        <f t="shared" si="5"/>
        <v>2.1351127894273061</v>
      </c>
    </row>
    <row r="28" spans="1:14" x14ac:dyDescent="0.25">
      <c r="A28" s="27" t="s">
        <v>38</v>
      </c>
      <c r="B28" s="8" t="s">
        <v>4</v>
      </c>
      <c r="C28" s="33">
        <f>FBiH!C17</f>
        <v>5522</v>
      </c>
      <c r="D28" s="20">
        <f t="shared" si="0"/>
        <v>6.6447661335932526</v>
      </c>
      <c r="E28" s="33">
        <f>FBiH!E17</f>
        <v>13723813</v>
      </c>
      <c r="F28" s="20">
        <f t="shared" si="1"/>
        <v>8.4423124574156923</v>
      </c>
      <c r="G28" s="33">
        <f>FBiH!G17</f>
        <v>294</v>
      </c>
      <c r="H28" s="49">
        <f t="shared" si="2"/>
        <v>3.4995833829306036</v>
      </c>
      <c r="I28" s="33">
        <f>FBiH!I17</f>
        <v>1245411</v>
      </c>
      <c r="J28" s="20">
        <f t="shared" si="3"/>
        <v>2.2543986179612259</v>
      </c>
      <c r="K28" s="33">
        <f>FBiH!K17</f>
        <v>5816</v>
      </c>
      <c r="L28" s="49">
        <f t="shared" si="4"/>
        <v>6.356006294806785</v>
      </c>
      <c r="M28" s="34">
        <f t="shared" si="6"/>
        <v>14969224</v>
      </c>
      <c r="N28" s="20">
        <f t="shared" si="5"/>
        <v>6.8728120701027171</v>
      </c>
    </row>
    <row r="29" spans="1:14" x14ac:dyDescent="0.25">
      <c r="A29" s="27" t="s">
        <v>39</v>
      </c>
      <c r="B29" s="8" t="s">
        <v>17</v>
      </c>
      <c r="C29" s="33">
        <f>RS!C22</f>
        <v>147</v>
      </c>
      <c r="D29" s="20">
        <f t="shared" si="0"/>
        <v>0.17688892097758205</v>
      </c>
      <c r="E29" s="33">
        <f>RS!E22</f>
        <v>538753</v>
      </c>
      <c r="F29" s="20">
        <f t="shared" si="1"/>
        <v>0.33141818264137496</v>
      </c>
      <c r="G29" s="33">
        <f>RS!G22</f>
        <v>0</v>
      </c>
      <c r="H29" s="49">
        <f t="shared" si="2"/>
        <v>0</v>
      </c>
      <c r="I29" s="33">
        <f>RS!I22</f>
        <v>0</v>
      </c>
      <c r="J29" s="20">
        <f t="shared" si="3"/>
        <v>0</v>
      </c>
      <c r="K29" s="33">
        <f>RS!K22</f>
        <v>147</v>
      </c>
      <c r="L29" s="49">
        <f t="shared" si="4"/>
        <v>0.16064871481028151</v>
      </c>
      <c r="M29" s="34">
        <f t="shared" si="6"/>
        <v>538753</v>
      </c>
      <c r="N29" s="20">
        <f t="shared" si="5"/>
        <v>0.24735738614132899</v>
      </c>
    </row>
    <row r="30" spans="1:14" x14ac:dyDescent="0.25">
      <c r="A30" s="27" t="s">
        <v>59</v>
      </c>
      <c r="B30" s="8" t="s">
        <v>5</v>
      </c>
      <c r="C30" s="33">
        <f>FBiH!C18</f>
        <v>5895</v>
      </c>
      <c r="D30" s="20">
        <f t="shared" si="0"/>
        <v>7.0936067289989539</v>
      </c>
      <c r="E30" s="33">
        <f>FBiH!E18</f>
        <v>8982520</v>
      </c>
      <c r="F30" s="20">
        <f t="shared" si="1"/>
        <v>5.5256684490662762</v>
      </c>
      <c r="G30" s="33">
        <f>FBiH!G18</f>
        <v>1979</v>
      </c>
      <c r="H30" s="49">
        <f t="shared" si="2"/>
        <v>23.556719438162123</v>
      </c>
      <c r="I30" s="33">
        <f>FBiH!I18</f>
        <v>5969512</v>
      </c>
      <c r="J30" s="20">
        <f t="shared" si="3"/>
        <v>10.805797927513851</v>
      </c>
      <c r="K30" s="33">
        <f>FBiH!K18</f>
        <v>7874</v>
      </c>
      <c r="L30" s="49">
        <f t="shared" si="4"/>
        <v>8.6050883021507261</v>
      </c>
      <c r="M30" s="34">
        <f t="shared" si="6"/>
        <v>14952032</v>
      </c>
      <c r="N30" s="20">
        <f t="shared" si="5"/>
        <v>6.8649187160377902</v>
      </c>
    </row>
    <row r="31" spans="1:14" x14ac:dyDescent="0.25">
      <c r="A31" s="27" t="s">
        <v>40</v>
      </c>
      <c r="B31" s="8" t="s">
        <v>6</v>
      </c>
      <c r="C31" s="33">
        <f>FBiH!C19</f>
        <v>10866</v>
      </c>
      <c r="D31" s="20">
        <f t="shared" si="0"/>
        <v>13.075340240424532</v>
      </c>
      <c r="E31" s="33">
        <f>FBiH!E19</f>
        <v>6202161</v>
      </c>
      <c r="F31" s="20">
        <f t="shared" si="1"/>
        <v>3.8153085496864296</v>
      </c>
      <c r="G31" s="33">
        <f>FBiH!G19</f>
        <v>1704</v>
      </c>
      <c r="H31" s="49">
        <f t="shared" si="2"/>
        <v>20.283299607189619</v>
      </c>
      <c r="I31" s="33">
        <f>FBiH!I19</f>
        <v>11464874</v>
      </c>
      <c r="J31" s="20">
        <f t="shared" si="3"/>
        <v>20.753306419085419</v>
      </c>
      <c r="K31" s="33">
        <f>FBiH!K19</f>
        <v>12570</v>
      </c>
      <c r="L31" s="49">
        <f t="shared" si="4"/>
        <v>13.737104388879176</v>
      </c>
      <c r="M31" s="34">
        <f t="shared" si="6"/>
        <v>17667035</v>
      </c>
      <c r="N31" s="20">
        <f t="shared" si="5"/>
        <v>8.1114566386959783</v>
      </c>
    </row>
    <row r="32" spans="1:14" x14ac:dyDescent="0.25">
      <c r="A32" s="27" t="s">
        <v>41</v>
      </c>
      <c r="B32" s="8" t="s">
        <v>52</v>
      </c>
      <c r="C32" s="33">
        <f>FBiH!C20</f>
        <v>620</v>
      </c>
      <c r="D32" s="20">
        <f t="shared" si="0"/>
        <v>0.74606211568776093</v>
      </c>
      <c r="E32" s="33">
        <f>FBiH!E20</f>
        <v>431246</v>
      </c>
      <c r="F32" s="20">
        <f t="shared" si="1"/>
        <v>0.26528439858592417</v>
      </c>
      <c r="G32" s="33">
        <f>FBiH!G20</f>
        <v>1702</v>
      </c>
      <c r="H32" s="49">
        <f t="shared" si="2"/>
        <v>20.259492917509821</v>
      </c>
      <c r="I32" s="33">
        <f>FBiH!I20</f>
        <v>13372114</v>
      </c>
      <c r="J32" s="20">
        <f t="shared" si="3"/>
        <v>24.205724311749261</v>
      </c>
      <c r="K32" s="33">
        <f>FBiH!K20</f>
        <v>2322</v>
      </c>
      <c r="L32" s="49">
        <f t="shared" si="4"/>
        <v>2.5375939849624061</v>
      </c>
      <c r="M32" s="34">
        <f t="shared" si="6"/>
        <v>13803360</v>
      </c>
      <c r="N32" s="20">
        <f t="shared" si="5"/>
        <v>6.3375295349961389</v>
      </c>
    </row>
    <row r="33" spans="1:14" x14ac:dyDescent="0.25">
      <c r="A33" s="27" t="s">
        <v>42</v>
      </c>
      <c r="B33" s="8" t="s">
        <v>20</v>
      </c>
      <c r="C33" s="33">
        <f>RS!C23</f>
        <v>1743</v>
      </c>
      <c r="D33" s="20">
        <f t="shared" si="0"/>
        <v>2.0973972058770443</v>
      </c>
      <c r="E33" s="33">
        <f>RS!E23</f>
        <v>3645797</v>
      </c>
      <c r="F33" s="20">
        <f t="shared" si="1"/>
        <v>2.24274095182649</v>
      </c>
      <c r="G33" s="33">
        <f>RS!G23</f>
        <v>138</v>
      </c>
      <c r="H33" s="49">
        <f t="shared" si="2"/>
        <v>1.6426615879062016</v>
      </c>
      <c r="I33" s="33">
        <f>RS!I23</f>
        <v>894831</v>
      </c>
      <c r="J33" s="20">
        <f t="shared" si="3"/>
        <v>1.6197911931955487</v>
      </c>
      <c r="K33" s="33">
        <f>RS!K23</f>
        <v>1881</v>
      </c>
      <c r="L33" s="49">
        <f t="shared" si="4"/>
        <v>2.0556478405315612</v>
      </c>
      <c r="M33" s="34">
        <f t="shared" si="6"/>
        <v>4540628</v>
      </c>
      <c r="N33" s="20">
        <f t="shared" si="5"/>
        <v>2.0847361843370349</v>
      </c>
    </row>
    <row r="34" spans="1:14" ht="15.75" thickBot="1" x14ac:dyDescent="0.3">
      <c r="A34" s="38"/>
      <c r="B34" s="39" t="s">
        <v>47</v>
      </c>
      <c r="C34" s="44">
        <f t="shared" ref="C34:N34" si="7">SUM(C11:C33)</f>
        <v>83103</v>
      </c>
      <c r="D34" s="40">
        <f t="shared" si="7"/>
        <v>100</v>
      </c>
      <c r="E34" s="44">
        <f t="shared" si="7"/>
        <v>162559880</v>
      </c>
      <c r="F34" s="40">
        <f t="shared" si="7"/>
        <v>99.999999999999972</v>
      </c>
      <c r="G34" s="44">
        <f t="shared" si="7"/>
        <v>8401</v>
      </c>
      <c r="H34" s="40">
        <f t="shared" si="7"/>
        <v>100</v>
      </c>
      <c r="I34" s="44">
        <f>SUM(I11:I33)</f>
        <v>55243602</v>
      </c>
      <c r="J34" s="41">
        <f t="shared" si="7"/>
        <v>100.00000000000001</v>
      </c>
      <c r="K34" s="44">
        <f>SUM(K11:K33)</f>
        <v>91504</v>
      </c>
      <c r="L34" s="40">
        <f t="shared" si="7"/>
        <v>99.999999999999986</v>
      </c>
      <c r="M34" s="44">
        <f>SUM(M11:M33)</f>
        <v>217803482</v>
      </c>
      <c r="N34" s="41">
        <f t="shared" si="7"/>
        <v>100</v>
      </c>
    </row>
    <row r="36" spans="1:14" s="72" customFormat="1" ht="12" x14ac:dyDescent="0.25">
      <c r="A36" s="72" t="s">
        <v>58</v>
      </c>
      <c r="B36" s="71"/>
    </row>
    <row r="37" spans="1:14" x14ac:dyDescent="0.25">
      <c r="C37" s="12"/>
      <c r="D37" s="12"/>
      <c r="H37" s="13"/>
      <c r="I37" s="13"/>
    </row>
    <row r="38" spans="1:14" x14ac:dyDescent="0.25">
      <c r="C38" s="25"/>
    </row>
    <row r="39" spans="1:14" x14ac:dyDescent="0.25">
      <c r="B39" s="29"/>
      <c r="C39" s="9"/>
    </row>
    <row r="40" spans="1:14" x14ac:dyDescent="0.25">
      <c r="B40" s="29"/>
    </row>
    <row r="41" spans="1:14" x14ac:dyDescent="0.25">
      <c r="B41" s="29"/>
      <c r="C41" s="9"/>
      <c r="E41" s="26"/>
      <c r="F41" s="26"/>
    </row>
    <row r="42" spans="1:14" x14ac:dyDescent="0.25">
      <c r="B42" s="29"/>
      <c r="C42" s="9"/>
      <c r="D42" s="18"/>
      <c r="I42" s="9"/>
    </row>
    <row r="43" spans="1:14" x14ac:dyDescent="0.25">
      <c r="B43" s="29"/>
      <c r="C43" s="9"/>
      <c r="I43" s="9"/>
    </row>
    <row r="44" spans="1:14" x14ac:dyDescent="0.25">
      <c r="B44" s="29"/>
    </row>
    <row r="45" spans="1:14" x14ac:dyDescent="0.25">
      <c r="B45" s="29"/>
      <c r="C45" s="30"/>
      <c r="D45" s="30"/>
      <c r="E45" s="30"/>
      <c r="F45" s="30"/>
    </row>
    <row r="46" spans="1:14" x14ac:dyDescent="0.25">
      <c r="B46" s="29"/>
      <c r="C46" s="30"/>
      <c r="D46" s="30"/>
      <c r="E46" s="30"/>
      <c r="F46" s="30"/>
    </row>
    <row r="47" spans="1:14" x14ac:dyDescent="0.25">
      <c r="B47" s="29"/>
      <c r="C47" s="30"/>
      <c r="D47" s="31"/>
      <c r="E47" s="30"/>
      <c r="F47" s="30"/>
    </row>
    <row r="48" spans="1:14" x14ac:dyDescent="0.25">
      <c r="B48" s="29"/>
      <c r="C48" s="30"/>
      <c r="D48" s="30"/>
      <c r="E48" s="30"/>
      <c r="F48" s="30"/>
    </row>
    <row r="49" spans="2:6" x14ac:dyDescent="0.25">
      <c r="B49" s="29"/>
      <c r="C49" s="30"/>
      <c r="D49" s="30"/>
      <c r="E49" s="30"/>
      <c r="F49" s="30"/>
    </row>
    <row r="50" spans="2:6" x14ac:dyDescent="0.25">
      <c r="B50" s="29"/>
      <c r="C50" s="30"/>
      <c r="D50" s="30"/>
      <c r="E50" s="30"/>
      <c r="F50" s="30"/>
    </row>
    <row r="51" spans="2:6" x14ac:dyDescent="0.25">
      <c r="B51" s="29"/>
      <c r="C51" s="30"/>
      <c r="D51" s="30"/>
      <c r="E51" s="30"/>
      <c r="F51" s="30"/>
    </row>
    <row r="52" spans="2:6" x14ac:dyDescent="0.25">
      <c r="B52" s="29"/>
      <c r="C52" s="30"/>
      <c r="D52" s="30"/>
      <c r="E52" s="30"/>
      <c r="F52" s="30"/>
    </row>
    <row r="53" spans="2:6" x14ac:dyDescent="0.25">
      <c r="B53" s="29"/>
      <c r="C53" s="30"/>
      <c r="D53" s="30"/>
      <c r="E53" s="30"/>
      <c r="F53" s="30"/>
    </row>
    <row r="54" spans="2:6" x14ac:dyDescent="0.25">
      <c r="B54" s="29"/>
      <c r="C54" s="30"/>
      <c r="D54" s="30"/>
      <c r="E54" s="30"/>
      <c r="F54" s="30"/>
    </row>
    <row r="55" spans="2:6" x14ac:dyDescent="0.25">
      <c r="B55" s="29"/>
      <c r="C55" s="30"/>
      <c r="D55" s="30"/>
      <c r="E55" s="30"/>
      <c r="F55" s="30"/>
    </row>
    <row r="56" spans="2:6" x14ac:dyDescent="0.25">
      <c r="B56" s="29"/>
      <c r="C56" s="30"/>
      <c r="D56" s="30"/>
      <c r="E56" s="30"/>
      <c r="F56" s="30"/>
    </row>
    <row r="57" spans="2:6" x14ac:dyDescent="0.25">
      <c r="B57" s="29"/>
      <c r="C57" s="30"/>
      <c r="D57" s="30"/>
      <c r="E57" s="30"/>
      <c r="F57" s="30"/>
    </row>
    <row r="58" spans="2:6" x14ac:dyDescent="0.25">
      <c r="B58" s="29"/>
      <c r="C58" s="30"/>
      <c r="D58" s="30"/>
      <c r="E58" s="30"/>
      <c r="F58" s="30"/>
    </row>
    <row r="59" spans="2:6" x14ac:dyDescent="0.25">
      <c r="B59" s="29"/>
      <c r="C59" s="30"/>
      <c r="D59" s="30"/>
      <c r="E59" s="30"/>
      <c r="F59" s="30"/>
    </row>
    <row r="60" spans="2:6" x14ac:dyDescent="0.25">
      <c r="B60" s="29"/>
      <c r="C60" s="30"/>
      <c r="D60" s="30"/>
      <c r="E60" s="30"/>
      <c r="F60" s="30"/>
    </row>
    <row r="61" spans="2:6" x14ac:dyDescent="0.25">
      <c r="B61" s="29"/>
      <c r="C61" s="30"/>
      <c r="D61" s="30"/>
      <c r="E61" s="30"/>
      <c r="F61" s="30"/>
    </row>
    <row r="62" spans="2:6" x14ac:dyDescent="0.25">
      <c r="B62" s="29"/>
      <c r="C62" s="30"/>
      <c r="D62" s="30"/>
      <c r="E62" s="30"/>
      <c r="F62" s="30"/>
    </row>
    <row r="63" spans="2:6" x14ac:dyDescent="0.25">
      <c r="B63" s="29"/>
      <c r="C63" s="30"/>
      <c r="D63" s="30"/>
      <c r="E63" s="30"/>
      <c r="F63" s="30"/>
    </row>
    <row r="64" spans="2:6" x14ac:dyDescent="0.25">
      <c r="B64" s="29"/>
      <c r="C64" s="30"/>
      <c r="D64" s="30"/>
      <c r="E64" s="30"/>
      <c r="F64" s="30"/>
    </row>
    <row r="65" spans="2:6" x14ac:dyDescent="0.25">
      <c r="B65" s="29"/>
      <c r="C65" s="30"/>
      <c r="D65" s="30"/>
      <c r="E65" s="30"/>
      <c r="F65" s="30"/>
    </row>
    <row r="66" spans="2:6" x14ac:dyDescent="0.25">
      <c r="B66" s="29"/>
      <c r="C66" s="30"/>
      <c r="D66" s="30"/>
      <c r="E66" s="30"/>
      <c r="F66" s="30"/>
    </row>
    <row r="67" spans="2:6" x14ac:dyDescent="0.25">
      <c r="B67" s="29"/>
      <c r="C67" s="30"/>
      <c r="D67" s="30"/>
      <c r="E67" s="30"/>
      <c r="F67" s="30"/>
    </row>
    <row r="68" spans="2:6" x14ac:dyDescent="0.25">
      <c r="B68" s="29"/>
      <c r="C68" s="30"/>
      <c r="D68" s="30"/>
      <c r="E68" s="30"/>
      <c r="F68" s="30"/>
    </row>
    <row r="69" spans="2:6" x14ac:dyDescent="0.25">
      <c r="B69" s="29"/>
      <c r="C69" s="30"/>
      <c r="D69" s="30"/>
      <c r="E69" s="30"/>
      <c r="F69" s="30"/>
    </row>
    <row r="70" spans="2:6" x14ac:dyDescent="0.25">
      <c r="B70" s="29"/>
      <c r="C70" s="30"/>
      <c r="D70" s="30"/>
      <c r="E70" s="30"/>
      <c r="F70" s="30"/>
    </row>
    <row r="71" spans="2:6" x14ac:dyDescent="0.25">
      <c r="B71" s="29"/>
      <c r="C71" s="30"/>
      <c r="D71" s="30"/>
      <c r="E71" s="30"/>
      <c r="F71" s="30"/>
    </row>
    <row r="72" spans="2:6" x14ac:dyDescent="0.25">
      <c r="E72" s="28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E13:L13 F11 J11 E16:L17 E33:L33 F12 F14 F15 E19:L20 F18 E22:L27 F21 E29:L29 F28 F30 F31:F32 H11 H12 H14 H15 H18 H21 H28 H30 H31:H32 J12 J14 J15 J18 J21 J28 J30 J31:J32 L11 L12 L14 L15 L18 L21 L28 L30 L31:L32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F35E-DCD9-4510-81C5-101DFCC234C5}">
  <dimension ref="A6:N23"/>
  <sheetViews>
    <sheetView showGridLines="0" showRuler="0" view="pageLayout" zoomScaleNormal="70" workbookViewId="0">
      <selection activeCell="G14" sqref="G14"/>
    </sheetView>
  </sheetViews>
  <sheetFormatPr defaultRowHeight="15" x14ac:dyDescent="0.25"/>
  <cols>
    <col min="1" max="1" width="5" customWidth="1"/>
    <col min="2" max="2" width="20.28515625" customWidth="1"/>
    <col min="3" max="3" width="9.42578125" customWidth="1"/>
    <col min="4" max="5" width="11.85546875" customWidth="1"/>
    <col min="6" max="6" width="11.7109375" customWidth="1"/>
    <col min="7" max="8" width="9" customWidth="1"/>
    <col min="9" max="9" width="13.42578125" customWidth="1"/>
    <col min="10" max="10" width="12.5703125" customWidth="1"/>
    <col min="11" max="12" width="9.85546875" customWidth="1"/>
    <col min="13" max="13" width="14.42578125" customWidth="1"/>
    <col min="14" max="14" width="12.42578125" customWidth="1"/>
  </cols>
  <sheetData>
    <row r="6" spans="1:14" ht="19.5" customHeight="1" x14ac:dyDescent="0.25">
      <c r="A6" s="84" t="s">
        <v>45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1:14" ht="18.75" customHeight="1" thickBot="1" x14ac:dyDescent="0.3">
      <c r="A7" s="14"/>
      <c r="B7" s="21"/>
      <c r="C7" s="14"/>
      <c r="D7" s="22"/>
      <c r="E7" s="14"/>
      <c r="F7" s="21"/>
      <c r="G7" s="14"/>
      <c r="H7" s="23"/>
      <c r="I7" s="21"/>
      <c r="J7" s="21"/>
      <c r="K7" s="14"/>
      <c r="L7" s="23"/>
      <c r="M7" s="21"/>
    </row>
    <row r="8" spans="1:14" x14ac:dyDescent="0.25">
      <c r="A8" s="4"/>
      <c r="B8" s="76" t="s">
        <v>7</v>
      </c>
      <c r="C8" s="81" t="s">
        <v>49</v>
      </c>
      <c r="D8" s="81"/>
      <c r="E8" s="82"/>
      <c r="F8" s="82"/>
      <c r="G8" s="81" t="s">
        <v>50</v>
      </c>
      <c r="H8" s="81"/>
      <c r="I8" s="81"/>
      <c r="J8" s="81"/>
      <c r="K8" s="81" t="s">
        <v>51</v>
      </c>
      <c r="L8" s="81"/>
      <c r="M8" s="81"/>
      <c r="N8" s="83"/>
    </row>
    <row r="9" spans="1:14" ht="21.75" customHeight="1" x14ac:dyDescent="0.25">
      <c r="A9" s="5"/>
      <c r="B9" s="77"/>
      <c r="C9" s="79" t="s">
        <v>43</v>
      </c>
      <c r="D9" s="79"/>
      <c r="E9" s="79" t="s">
        <v>19</v>
      </c>
      <c r="F9" s="79"/>
      <c r="G9" s="79" t="s">
        <v>43</v>
      </c>
      <c r="H9" s="79"/>
      <c r="I9" s="79" t="s">
        <v>19</v>
      </c>
      <c r="J9" s="79"/>
      <c r="K9" s="79" t="s">
        <v>43</v>
      </c>
      <c r="L9" s="79"/>
      <c r="M9" s="79" t="s">
        <v>19</v>
      </c>
      <c r="N9" s="80"/>
    </row>
    <row r="10" spans="1:14" ht="15.75" thickBot="1" x14ac:dyDescent="0.3">
      <c r="A10" s="6"/>
      <c r="B10" s="78"/>
      <c r="C10" s="74" t="s">
        <v>60</v>
      </c>
      <c r="D10" s="37" t="s">
        <v>44</v>
      </c>
      <c r="E10" s="74" t="s">
        <v>60</v>
      </c>
      <c r="F10" s="7" t="s">
        <v>44</v>
      </c>
      <c r="G10" s="74" t="s">
        <v>60</v>
      </c>
      <c r="H10" s="37" t="s">
        <v>44</v>
      </c>
      <c r="I10" s="74" t="s">
        <v>60</v>
      </c>
      <c r="J10" s="7" t="s">
        <v>44</v>
      </c>
      <c r="K10" s="74" t="s">
        <v>60</v>
      </c>
      <c r="L10" s="37" t="s">
        <v>44</v>
      </c>
      <c r="M10" s="74" t="s">
        <v>60</v>
      </c>
      <c r="N10" s="11" t="s">
        <v>44</v>
      </c>
    </row>
    <row r="11" spans="1:14" x14ac:dyDescent="0.25">
      <c r="A11" s="27" t="s">
        <v>21</v>
      </c>
      <c r="B11" s="8" t="s">
        <v>46</v>
      </c>
      <c r="C11" s="34">
        <v>11437</v>
      </c>
      <c r="D11" s="20">
        <f>C11/C$21*100</f>
        <v>16.559762542532397</v>
      </c>
      <c r="E11" s="35">
        <v>21184631</v>
      </c>
      <c r="F11" s="20">
        <f>E11/E$21*100</f>
        <v>17.965019136746331</v>
      </c>
      <c r="G11" s="35">
        <v>303</v>
      </c>
      <c r="H11" s="47">
        <f>G11/G$21*100</f>
        <v>4.1359541359541359</v>
      </c>
      <c r="I11" s="35">
        <v>3227795</v>
      </c>
      <c r="J11" s="20">
        <f>I11/I$21*100</f>
        <v>6.8705888172703009</v>
      </c>
      <c r="K11" s="35">
        <f t="shared" ref="K11:K20" si="0">C11+G11</f>
        <v>11740</v>
      </c>
      <c r="L11" s="47">
        <f>K11/K$21*100</f>
        <v>15.368302548729563</v>
      </c>
      <c r="M11" s="35">
        <f>E11+I11</f>
        <v>24412426</v>
      </c>
      <c r="N11" s="20">
        <f>M11/M$21*100</f>
        <v>14.804251872861032</v>
      </c>
    </row>
    <row r="12" spans="1:14" x14ac:dyDescent="0.25">
      <c r="A12" s="27" t="s">
        <v>22</v>
      </c>
      <c r="B12" s="51" t="s">
        <v>55</v>
      </c>
      <c r="C12" s="33">
        <v>18961</v>
      </c>
      <c r="D12" s="20">
        <f t="shared" ref="D12:D19" si="1">C12/C$21*100</f>
        <v>27.45384782451314</v>
      </c>
      <c r="E12" s="35">
        <v>30077777</v>
      </c>
      <c r="F12" s="20">
        <f t="shared" ref="F12:F19" si="2">E12/E$21*100</f>
        <v>25.506596711351197</v>
      </c>
      <c r="G12" s="35">
        <v>0</v>
      </c>
      <c r="H12" s="47">
        <f t="shared" ref="H12:H19" si="3">G12/G$21*100</f>
        <v>0</v>
      </c>
      <c r="I12" s="35">
        <v>0</v>
      </c>
      <c r="J12" s="20">
        <f t="shared" ref="J12:J19" si="4">I12/I$21*100</f>
        <v>0</v>
      </c>
      <c r="K12" s="35">
        <f t="shared" si="0"/>
        <v>18961</v>
      </c>
      <c r="L12" s="47">
        <f t="shared" ref="L12:L19" si="5">K12/K$21*100</f>
        <v>24.820986765456663</v>
      </c>
      <c r="M12" s="35">
        <f t="shared" ref="M12:M20" si="6">E12+I12</f>
        <v>30077777</v>
      </c>
      <c r="N12" s="20">
        <f t="shared" ref="N12:N19" si="7">M12/M$21*100</f>
        <v>18.239849922484005</v>
      </c>
    </row>
    <row r="13" spans="1:14" x14ac:dyDescent="0.25">
      <c r="A13" s="27" t="s">
        <v>23</v>
      </c>
      <c r="B13" s="8" t="s">
        <v>0</v>
      </c>
      <c r="C13" s="33">
        <v>1853</v>
      </c>
      <c r="D13" s="20">
        <f t="shared" si="1"/>
        <v>2.6829798016361401</v>
      </c>
      <c r="E13" s="35">
        <v>5962373</v>
      </c>
      <c r="F13" s="20">
        <f t="shared" si="2"/>
        <v>5.0562195322363479</v>
      </c>
      <c r="G13" s="35">
        <v>0</v>
      </c>
      <c r="H13" s="47">
        <f t="shared" si="3"/>
        <v>0</v>
      </c>
      <c r="I13" s="36">
        <v>0</v>
      </c>
      <c r="J13" s="20">
        <f t="shared" si="4"/>
        <v>0</v>
      </c>
      <c r="K13" s="35">
        <f t="shared" si="0"/>
        <v>1853</v>
      </c>
      <c r="L13" s="47">
        <f t="shared" si="5"/>
        <v>2.4256784176146402</v>
      </c>
      <c r="M13" s="35">
        <f t="shared" si="6"/>
        <v>5962373</v>
      </c>
      <c r="N13" s="20">
        <f t="shared" si="7"/>
        <v>3.6157189642662333</v>
      </c>
    </row>
    <row r="14" spans="1:14" x14ac:dyDescent="0.25">
      <c r="A14" s="27" t="s">
        <v>24</v>
      </c>
      <c r="B14" s="8" t="s">
        <v>1</v>
      </c>
      <c r="C14" s="33">
        <v>3851</v>
      </c>
      <c r="D14" s="20">
        <f t="shared" si="1"/>
        <v>5.5759067545066241</v>
      </c>
      <c r="E14" s="35">
        <v>9354737</v>
      </c>
      <c r="F14" s="20">
        <f t="shared" si="2"/>
        <v>7.9330165922752673</v>
      </c>
      <c r="G14" s="35">
        <v>199</v>
      </c>
      <c r="H14" s="47">
        <f t="shared" si="3"/>
        <v>2.7163527163527164</v>
      </c>
      <c r="I14" s="36">
        <v>1776386</v>
      </c>
      <c r="J14" s="20">
        <f t="shared" si="4"/>
        <v>3.7811626161994552</v>
      </c>
      <c r="K14" s="35">
        <f t="shared" si="0"/>
        <v>4050</v>
      </c>
      <c r="L14" s="47">
        <f t="shared" si="5"/>
        <v>5.3016716628922254</v>
      </c>
      <c r="M14" s="35">
        <f t="shared" si="6"/>
        <v>11131123</v>
      </c>
      <c r="N14" s="20">
        <f t="shared" si="7"/>
        <v>6.7501668420744636</v>
      </c>
    </row>
    <row r="15" spans="1:14" x14ac:dyDescent="0.25">
      <c r="A15" s="27" t="s">
        <v>25</v>
      </c>
      <c r="B15" s="8" t="s">
        <v>2</v>
      </c>
      <c r="C15" s="33">
        <v>7739</v>
      </c>
      <c r="D15" s="20">
        <f t="shared" si="1"/>
        <v>11.205386230362702</v>
      </c>
      <c r="E15" s="35">
        <v>17392685</v>
      </c>
      <c r="F15" s="20">
        <f t="shared" si="2"/>
        <v>14.749368014217518</v>
      </c>
      <c r="G15" s="35">
        <v>0</v>
      </c>
      <c r="H15" s="47">
        <f t="shared" si="3"/>
        <v>0</v>
      </c>
      <c r="I15" s="35">
        <v>0</v>
      </c>
      <c r="J15" s="20">
        <f t="shared" si="4"/>
        <v>0</v>
      </c>
      <c r="K15" s="35">
        <f t="shared" si="0"/>
        <v>7739</v>
      </c>
      <c r="L15" s="47">
        <f t="shared" si="5"/>
        <v>10.130774567684675</v>
      </c>
      <c r="M15" s="35">
        <f t="shared" si="6"/>
        <v>17392685</v>
      </c>
      <c r="N15" s="20">
        <f t="shared" si="7"/>
        <v>10.547320839204264</v>
      </c>
    </row>
    <row r="16" spans="1:14" x14ac:dyDescent="0.25">
      <c r="A16" s="27" t="s">
        <v>26</v>
      </c>
      <c r="B16" s="8" t="s">
        <v>3</v>
      </c>
      <c r="C16" s="34">
        <v>2321</v>
      </c>
      <c r="D16" s="20">
        <f t="shared" si="1"/>
        <v>3.3606023311373341</v>
      </c>
      <c r="E16" s="35">
        <v>4609618</v>
      </c>
      <c r="F16" s="20">
        <f t="shared" si="2"/>
        <v>3.9090544264419971</v>
      </c>
      <c r="G16" s="35">
        <v>1145</v>
      </c>
      <c r="H16" s="47">
        <f t="shared" si="3"/>
        <v>15.629265629265628</v>
      </c>
      <c r="I16" s="60">
        <v>9923797</v>
      </c>
      <c r="J16" s="20">
        <f t="shared" si="4"/>
        <v>21.123500313080772</v>
      </c>
      <c r="K16" s="60">
        <f t="shared" si="0"/>
        <v>3466</v>
      </c>
      <c r="L16" s="47">
        <f t="shared" si="5"/>
        <v>4.5371836996504822</v>
      </c>
      <c r="M16" s="60">
        <f t="shared" si="6"/>
        <v>14533415</v>
      </c>
      <c r="N16" s="20">
        <f t="shared" si="7"/>
        <v>8.8133943030822355</v>
      </c>
    </row>
    <row r="17" spans="1:14" x14ac:dyDescent="0.25">
      <c r="A17" s="27" t="s">
        <v>27</v>
      </c>
      <c r="B17" s="8" t="s">
        <v>4</v>
      </c>
      <c r="C17" s="33">
        <v>5522</v>
      </c>
      <c r="D17" s="20">
        <f t="shared" si="1"/>
        <v>7.9953666835589656</v>
      </c>
      <c r="E17" s="35">
        <v>13723813</v>
      </c>
      <c r="F17" s="20">
        <f t="shared" si="2"/>
        <v>11.638086269906145</v>
      </c>
      <c r="G17" s="35">
        <v>294</v>
      </c>
      <c r="H17" s="47">
        <f t="shared" si="3"/>
        <v>4.0131040131040132</v>
      </c>
      <c r="I17" s="60">
        <v>1245411</v>
      </c>
      <c r="J17" s="20">
        <f t="shared" si="4"/>
        <v>2.6509449607256417</v>
      </c>
      <c r="K17" s="60">
        <f t="shared" si="0"/>
        <v>5816</v>
      </c>
      <c r="L17" s="47">
        <f t="shared" si="5"/>
        <v>7.6134623188595514</v>
      </c>
      <c r="M17" s="60">
        <f t="shared" si="6"/>
        <v>14969224</v>
      </c>
      <c r="N17" s="20">
        <f t="shared" si="7"/>
        <v>9.077678819682907</v>
      </c>
    </row>
    <row r="18" spans="1:14" x14ac:dyDescent="0.25">
      <c r="A18" s="27" t="s">
        <v>28</v>
      </c>
      <c r="B18" s="8" t="s">
        <v>5</v>
      </c>
      <c r="C18" s="33">
        <v>5895</v>
      </c>
      <c r="D18" s="20">
        <f t="shared" si="1"/>
        <v>8.5354376312169684</v>
      </c>
      <c r="E18" s="35">
        <v>8982520</v>
      </c>
      <c r="F18" s="20">
        <f t="shared" si="2"/>
        <v>7.6173686337140669</v>
      </c>
      <c r="G18" s="35">
        <v>1979</v>
      </c>
      <c r="H18" s="47">
        <f t="shared" si="3"/>
        <v>27.013377013377017</v>
      </c>
      <c r="I18" s="60">
        <v>5969512</v>
      </c>
      <c r="J18" s="20">
        <f t="shared" si="4"/>
        <v>12.706526403244588</v>
      </c>
      <c r="K18" s="60">
        <f t="shared" si="0"/>
        <v>7874</v>
      </c>
      <c r="L18" s="47">
        <f t="shared" si="5"/>
        <v>10.30749695644775</v>
      </c>
      <c r="M18" s="60">
        <f t="shared" si="6"/>
        <v>14952032</v>
      </c>
      <c r="N18" s="20">
        <f t="shared" si="7"/>
        <v>9.0672531988044973</v>
      </c>
    </row>
    <row r="19" spans="1:14" x14ac:dyDescent="0.25">
      <c r="A19" s="27" t="s">
        <v>29</v>
      </c>
      <c r="B19" s="8" t="s">
        <v>6</v>
      </c>
      <c r="C19" s="33">
        <v>10866</v>
      </c>
      <c r="D19" s="20">
        <f t="shared" si="1"/>
        <v>15.733005140085426</v>
      </c>
      <c r="E19" s="35">
        <v>6202161</v>
      </c>
      <c r="F19" s="20">
        <f t="shared" si="2"/>
        <v>5.2595648729582205</v>
      </c>
      <c r="G19" s="35">
        <v>1704</v>
      </c>
      <c r="H19" s="47">
        <f t="shared" si="3"/>
        <v>23.259623259623261</v>
      </c>
      <c r="I19" s="60">
        <v>11464874</v>
      </c>
      <c r="J19" s="20">
        <f t="shared" si="4"/>
        <v>24.403791162639827</v>
      </c>
      <c r="K19" s="60">
        <f t="shared" si="0"/>
        <v>12570</v>
      </c>
      <c r="L19" s="47">
        <f t="shared" si="5"/>
        <v>16.454817975939573</v>
      </c>
      <c r="M19" s="60">
        <f t="shared" si="6"/>
        <v>17667035</v>
      </c>
      <c r="N19" s="20">
        <f t="shared" si="7"/>
        <v>10.713692935992983</v>
      </c>
    </row>
    <row r="20" spans="1:14" x14ac:dyDescent="0.25">
      <c r="A20" s="27" t="s">
        <v>30</v>
      </c>
      <c r="B20" s="8" t="s">
        <v>52</v>
      </c>
      <c r="C20" s="33">
        <v>620</v>
      </c>
      <c r="D20" s="20">
        <f>C20/C$21*100</f>
        <v>0.89770506045030052</v>
      </c>
      <c r="E20" s="19">
        <v>431246</v>
      </c>
      <c r="F20" s="20">
        <f>E20/E$21*100</f>
        <v>0.36570581015290327</v>
      </c>
      <c r="G20" s="35">
        <v>1702</v>
      </c>
      <c r="H20" s="47">
        <f>G20/G$21*100</f>
        <v>23.232323232323232</v>
      </c>
      <c r="I20" s="60">
        <v>13372114</v>
      </c>
      <c r="J20" s="61">
        <f>I20/I$21*100</f>
        <v>28.463485726839416</v>
      </c>
      <c r="K20" s="60">
        <f t="shared" si="0"/>
        <v>2322</v>
      </c>
      <c r="L20" s="62">
        <f>K20/K$21*100</f>
        <v>3.0396250867248757</v>
      </c>
      <c r="M20" s="60">
        <f t="shared" si="6"/>
        <v>13803360</v>
      </c>
      <c r="N20" s="61">
        <f>M20/M$21*100</f>
        <v>8.3706723015473781</v>
      </c>
    </row>
    <row r="21" spans="1:14" ht="15.75" thickBot="1" x14ac:dyDescent="0.3">
      <c r="A21" s="38"/>
      <c r="B21" s="39" t="s">
        <v>47</v>
      </c>
      <c r="C21" s="44">
        <f>SUM(C11:C20)</f>
        <v>69065</v>
      </c>
      <c r="D21" s="40">
        <f t="shared" ref="D21:N21" si="8">SUM(D11:D20)</f>
        <v>100</v>
      </c>
      <c r="E21" s="44">
        <f t="shared" si="8"/>
        <v>117921561</v>
      </c>
      <c r="F21" s="40">
        <f t="shared" si="8"/>
        <v>99.999999999999986</v>
      </c>
      <c r="G21" s="44">
        <f>SUM(G11:G20)</f>
        <v>7326</v>
      </c>
      <c r="H21" s="40">
        <f t="shared" si="8"/>
        <v>100</v>
      </c>
      <c r="I21" s="44">
        <f>SUM(I11:I20)</f>
        <v>46979889</v>
      </c>
      <c r="J21" s="41">
        <f t="shared" si="8"/>
        <v>100</v>
      </c>
      <c r="K21" s="44">
        <f t="shared" si="8"/>
        <v>76391</v>
      </c>
      <c r="L21" s="40">
        <f t="shared" si="8"/>
        <v>100.00000000000001</v>
      </c>
      <c r="M21" s="44">
        <f>SUM(M11:M20)</f>
        <v>164901450</v>
      </c>
      <c r="N21" s="41">
        <f t="shared" si="8"/>
        <v>99.999999999999986</v>
      </c>
    </row>
    <row r="22" spans="1:14" x14ac:dyDescent="0.25">
      <c r="F22" s="15"/>
      <c r="J22" s="15"/>
    </row>
    <row r="23" spans="1:14" x14ac:dyDescent="0.25">
      <c r="A23" s="75" t="s">
        <v>56</v>
      </c>
    </row>
  </sheetData>
  <mergeCells count="11">
    <mergeCell ref="M9:N9"/>
    <mergeCell ref="A6:N6"/>
    <mergeCell ref="B8:B10"/>
    <mergeCell ref="C8:F8"/>
    <mergeCell ref="G8:J8"/>
    <mergeCell ref="K8:N8"/>
    <mergeCell ref="C9:D9"/>
    <mergeCell ref="E9:F9"/>
    <mergeCell ref="G9:H9"/>
    <mergeCell ref="I9:J9"/>
    <mergeCell ref="K9:L9"/>
  </mergeCells>
  <dataValidations disablePrompts="1" count="1">
    <dataValidation type="decimal" allowBlank="1" showInputMessage="1" showErrorMessage="1" errorTitle="Microsoft Excel" error="Neočekivana vrsta podatka!_x000a_Mollimo unesite broj." sqref="E12:E14" xr:uid="{5294771E-7247-48D9-B534-1B15A476B5FD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3"/>
  <sheetViews>
    <sheetView showGridLines="0" showRuler="0" view="pageLayout" zoomScaleNormal="70" workbookViewId="0">
      <selection activeCell="E24" sqref="E24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42" t="s">
        <v>54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65"/>
      <c r="B8" s="76" t="s">
        <v>7</v>
      </c>
      <c r="C8" s="81" t="s">
        <v>49</v>
      </c>
      <c r="D8" s="81"/>
      <c r="E8" s="82"/>
      <c r="F8" s="82"/>
      <c r="G8" s="81" t="s">
        <v>50</v>
      </c>
      <c r="H8" s="81"/>
      <c r="I8" s="81"/>
      <c r="J8" s="81"/>
      <c r="K8" s="81" t="s">
        <v>51</v>
      </c>
      <c r="L8" s="81"/>
      <c r="M8" s="81"/>
      <c r="N8" s="83"/>
    </row>
    <row r="9" spans="1:14" ht="19.5" customHeight="1" x14ac:dyDescent="0.25">
      <c r="A9" s="66"/>
      <c r="B9" s="77"/>
      <c r="C9" s="79" t="s">
        <v>43</v>
      </c>
      <c r="D9" s="79"/>
      <c r="E9" s="79" t="s">
        <v>19</v>
      </c>
      <c r="F9" s="79"/>
      <c r="G9" s="79" t="s">
        <v>43</v>
      </c>
      <c r="H9" s="79"/>
      <c r="I9" s="79" t="s">
        <v>19</v>
      </c>
      <c r="J9" s="79"/>
      <c r="K9" s="79" t="s">
        <v>43</v>
      </c>
      <c r="L9" s="79"/>
      <c r="M9" s="79" t="s">
        <v>19</v>
      </c>
      <c r="N9" s="80"/>
    </row>
    <row r="10" spans="1:14" ht="18.75" customHeight="1" thickBot="1" x14ac:dyDescent="0.3">
      <c r="A10" s="67"/>
      <c r="B10" s="78"/>
      <c r="C10" s="46" t="s">
        <v>60</v>
      </c>
      <c r="D10" s="37" t="s">
        <v>44</v>
      </c>
      <c r="E10" s="70" t="s">
        <v>60</v>
      </c>
      <c r="F10" s="7" t="s">
        <v>44</v>
      </c>
      <c r="G10" s="73" t="s">
        <v>60</v>
      </c>
      <c r="H10" s="37" t="s">
        <v>44</v>
      </c>
      <c r="I10" s="73" t="s">
        <v>60</v>
      </c>
      <c r="J10" s="7" t="s">
        <v>44</v>
      </c>
      <c r="K10" s="73" t="s">
        <v>60</v>
      </c>
      <c r="L10" s="37" t="s">
        <v>44</v>
      </c>
      <c r="M10" s="73" t="s">
        <v>60</v>
      </c>
      <c r="N10" s="11" t="s">
        <v>44</v>
      </c>
    </row>
    <row r="11" spans="1:14" x14ac:dyDescent="0.25">
      <c r="A11" s="68" t="s">
        <v>21</v>
      </c>
      <c r="B11" s="10" t="s">
        <v>9</v>
      </c>
      <c r="C11" s="34">
        <v>840</v>
      </c>
      <c r="D11" s="20">
        <f t="shared" ref="D11:D23" si="0">C11/C$24*100</f>
        <v>5.9837583701381964</v>
      </c>
      <c r="E11" s="35">
        <v>3018839</v>
      </c>
      <c r="F11" s="20">
        <f t="shared" ref="F11:F23" si="1">E11/E$24*100</f>
        <v>6.7628868372037036</v>
      </c>
      <c r="G11" s="35">
        <v>0</v>
      </c>
      <c r="H11" s="47">
        <f t="shared" ref="H11:H23" si="2">G11/G$24*100</f>
        <v>0</v>
      </c>
      <c r="I11" s="45">
        <v>0</v>
      </c>
      <c r="J11" s="20">
        <f t="shared" ref="J11:J23" si="3">I11/I$24*100</f>
        <v>0</v>
      </c>
      <c r="K11" s="35">
        <f>C11+G11</f>
        <v>840</v>
      </c>
      <c r="L11" s="47">
        <f t="shared" ref="L11:L23" si="4">K11/K$24*100</f>
        <v>5.5581287633163505</v>
      </c>
      <c r="M11" s="35">
        <f t="shared" ref="M11:M22" si="5">E11+I11</f>
        <v>3018839</v>
      </c>
      <c r="N11" s="63">
        <f t="shared" ref="N11:N23" si="6">M11/M$24*100</f>
        <v>5.7064707835797313</v>
      </c>
    </row>
    <row r="12" spans="1:14" x14ac:dyDescent="0.25">
      <c r="A12" s="68" t="s">
        <v>22</v>
      </c>
      <c r="B12" s="10" t="s">
        <v>10</v>
      </c>
      <c r="C12" s="33">
        <v>1313</v>
      </c>
      <c r="D12" s="20">
        <f t="shared" si="0"/>
        <v>9.3531842142755384</v>
      </c>
      <c r="E12" s="35">
        <v>4936791</v>
      </c>
      <c r="F12" s="20">
        <f t="shared" si="1"/>
        <v>11.059536090505558</v>
      </c>
      <c r="G12" s="35">
        <v>0</v>
      </c>
      <c r="H12" s="47">
        <f t="shared" si="2"/>
        <v>0</v>
      </c>
      <c r="I12" s="45">
        <v>0</v>
      </c>
      <c r="J12" s="20">
        <f t="shared" si="3"/>
        <v>0</v>
      </c>
      <c r="K12" s="35">
        <f t="shared" ref="K12:K23" si="7">C12+G12</f>
        <v>1313</v>
      </c>
      <c r="L12" s="47">
        <f t="shared" si="4"/>
        <v>8.6878846026599614</v>
      </c>
      <c r="M12" s="35">
        <f t="shared" si="5"/>
        <v>4936791</v>
      </c>
      <c r="N12" s="63">
        <f t="shared" si="6"/>
        <v>9.3319496687764278</v>
      </c>
    </row>
    <row r="13" spans="1:14" x14ac:dyDescent="0.25">
      <c r="A13" s="68" t="s">
        <v>23</v>
      </c>
      <c r="B13" s="10" t="s">
        <v>11</v>
      </c>
      <c r="C13" s="33">
        <v>2021</v>
      </c>
      <c r="D13" s="20">
        <f t="shared" si="0"/>
        <v>14.396637697677731</v>
      </c>
      <c r="E13" s="35">
        <v>6943790</v>
      </c>
      <c r="F13" s="20">
        <f t="shared" si="1"/>
        <v>15.55567090239218</v>
      </c>
      <c r="G13" s="35">
        <v>0</v>
      </c>
      <c r="H13" s="47">
        <f t="shared" si="2"/>
        <v>0</v>
      </c>
      <c r="I13" s="45">
        <v>0</v>
      </c>
      <c r="J13" s="20">
        <f t="shared" si="3"/>
        <v>0</v>
      </c>
      <c r="K13" s="35">
        <f t="shared" si="7"/>
        <v>2021</v>
      </c>
      <c r="L13" s="47">
        <f t="shared" si="4"/>
        <v>13.372593131740885</v>
      </c>
      <c r="M13" s="35">
        <f t="shared" si="5"/>
        <v>6943790</v>
      </c>
      <c r="N13" s="63">
        <f t="shared" si="6"/>
        <v>13.125752901136197</v>
      </c>
    </row>
    <row r="14" spans="1:14" x14ac:dyDescent="0.25">
      <c r="A14" s="68" t="s">
        <v>24</v>
      </c>
      <c r="B14" s="10" t="s">
        <v>18</v>
      </c>
      <c r="C14" s="33">
        <v>697</v>
      </c>
      <c r="D14" s="20">
        <f t="shared" si="0"/>
        <v>4.9650947428408605</v>
      </c>
      <c r="E14" s="35">
        <v>2381611</v>
      </c>
      <c r="F14" s="20">
        <f t="shared" si="1"/>
        <v>5.335351001904888</v>
      </c>
      <c r="G14" s="35">
        <v>0</v>
      </c>
      <c r="H14" s="47">
        <f t="shared" si="2"/>
        <v>0</v>
      </c>
      <c r="I14" s="45">
        <v>0</v>
      </c>
      <c r="J14" s="20">
        <f t="shared" si="3"/>
        <v>0</v>
      </c>
      <c r="K14" s="35">
        <f t="shared" si="7"/>
        <v>697</v>
      </c>
      <c r="L14" s="47">
        <f t="shared" si="4"/>
        <v>4.6119235095613043</v>
      </c>
      <c r="M14" s="35">
        <f t="shared" si="5"/>
        <v>2381611</v>
      </c>
      <c r="N14" s="63">
        <f t="shared" si="6"/>
        <v>4.501927260563451</v>
      </c>
    </row>
    <row r="15" spans="1:14" x14ac:dyDescent="0.25">
      <c r="A15" s="68" t="s">
        <v>25</v>
      </c>
      <c r="B15" s="10" t="s">
        <v>13</v>
      </c>
      <c r="C15" s="33">
        <v>741</v>
      </c>
      <c r="D15" s="20">
        <f t="shared" si="0"/>
        <v>5.2785297050861946</v>
      </c>
      <c r="E15" s="35">
        <v>2228463</v>
      </c>
      <c r="F15" s="20">
        <f t="shared" si="1"/>
        <v>4.9922646056631299</v>
      </c>
      <c r="G15" s="35">
        <v>937</v>
      </c>
      <c r="H15" s="47">
        <f t="shared" si="2"/>
        <v>87.162790697674424</v>
      </c>
      <c r="I15" s="45">
        <v>7368882</v>
      </c>
      <c r="J15" s="20">
        <f t="shared" si="3"/>
        <v>89.171562468348071</v>
      </c>
      <c r="K15" s="35">
        <f t="shared" si="7"/>
        <v>1678</v>
      </c>
      <c r="L15" s="47">
        <f t="shared" si="4"/>
        <v>11.103023886720042</v>
      </c>
      <c r="M15" s="35">
        <f>(E15+I15)</f>
        <v>9597345</v>
      </c>
      <c r="N15" s="63">
        <f t="shared" si="6"/>
        <v>18.141732249528715</v>
      </c>
    </row>
    <row r="16" spans="1:14" x14ac:dyDescent="0.25">
      <c r="A16" s="68" t="s">
        <v>26</v>
      </c>
      <c r="B16" s="10" t="s">
        <v>14</v>
      </c>
      <c r="C16" s="33">
        <v>633</v>
      </c>
      <c r="D16" s="20">
        <f t="shared" si="0"/>
        <v>4.5091893432112844</v>
      </c>
      <c r="E16" s="35">
        <v>2131376</v>
      </c>
      <c r="F16" s="20">
        <f t="shared" si="1"/>
        <v>4.7747676161371579</v>
      </c>
      <c r="G16" s="35">
        <v>0</v>
      </c>
      <c r="H16" s="47">
        <f t="shared" si="2"/>
        <v>0</v>
      </c>
      <c r="I16" s="45">
        <v>0</v>
      </c>
      <c r="J16" s="20">
        <f t="shared" si="3"/>
        <v>0</v>
      </c>
      <c r="K16" s="35">
        <f t="shared" si="7"/>
        <v>633</v>
      </c>
      <c r="L16" s="47">
        <f t="shared" si="4"/>
        <v>4.1884470323562493</v>
      </c>
      <c r="M16" s="35">
        <f t="shared" si="5"/>
        <v>2131376</v>
      </c>
      <c r="N16" s="63">
        <f t="shared" si="6"/>
        <v>4.0289114036300155</v>
      </c>
    </row>
    <row r="17" spans="1:14" x14ac:dyDescent="0.25">
      <c r="A17" s="68" t="s">
        <v>27</v>
      </c>
      <c r="B17" s="10" t="s">
        <v>15</v>
      </c>
      <c r="C17" s="34">
        <v>1639</v>
      </c>
      <c r="D17" s="20">
        <f t="shared" si="0"/>
        <v>11.675452343638696</v>
      </c>
      <c r="E17" s="35">
        <v>5109186</v>
      </c>
      <c r="F17" s="20">
        <f t="shared" si="1"/>
        <v>11.445740149847488</v>
      </c>
      <c r="G17" s="35">
        <v>0</v>
      </c>
      <c r="H17" s="47">
        <f t="shared" si="2"/>
        <v>0</v>
      </c>
      <c r="I17" s="45">
        <v>0</v>
      </c>
      <c r="J17" s="20">
        <f t="shared" si="3"/>
        <v>0</v>
      </c>
      <c r="K17" s="35">
        <f t="shared" si="7"/>
        <v>1639</v>
      </c>
      <c r="L17" s="47">
        <f t="shared" si="4"/>
        <v>10.844967908423211</v>
      </c>
      <c r="M17" s="35">
        <f t="shared" si="5"/>
        <v>5109186</v>
      </c>
      <c r="N17" s="63">
        <f t="shared" si="6"/>
        <v>9.6578256200064292</v>
      </c>
    </row>
    <row r="18" spans="1:14" x14ac:dyDescent="0.25">
      <c r="A18" s="68" t="s">
        <v>28</v>
      </c>
      <c r="B18" s="10" t="s">
        <v>16</v>
      </c>
      <c r="C18" s="33">
        <v>581</v>
      </c>
      <c r="D18" s="20">
        <f t="shared" si="0"/>
        <v>4.1387662060122521</v>
      </c>
      <c r="E18" s="35">
        <v>2598046</v>
      </c>
      <c r="F18" s="20">
        <f t="shared" si="1"/>
        <v>5.8202146904322269</v>
      </c>
      <c r="G18" s="35">
        <v>0</v>
      </c>
      <c r="H18" s="47">
        <f t="shared" si="2"/>
        <v>0</v>
      </c>
      <c r="I18" s="45">
        <v>0</v>
      </c>
      <c r="J18" s="20">
        <f t="shared" si="3"/>
        <v>0</v>
      </c>
      <c r="K18" s="35">
        <f t="shared" si="7"/>
        <v>581</v>
      </c>
      <c r="L18" s="47">
        <f t="shared" si="4"/>
        <v>3.844372394627142</v>
      </c>
      <c r="M18" s="35">
        <f t="shared" si="5"/>
        <v>2598046</v>
      </c>
      <c r="N18" s="63">
        <f t="shared" si="6"/>
        <v>4.9110514318240179</v>
      </c>
    </row>
    <row r="19" spans="1:14" x14ac:dyDescent="0.25">
      <c r="A19" s="68" t="s">
        <v>29</v>
      </c>
      <c r="B19" s="10" t="s">
        <v>8</v>
      </c>
      <c r="C19" s="33">
        <v>1337</v>
      </c>
      <c r="D19" s="20">
        <f t="shared" si="0"/>
        <v>9.5241487391366277</v>
      </c>
      <c r="E19" s="35">
        <v>4246082</v>
      </c>
      <c r="F19" s="20">
        <f t="shared" si="1"/>
        <v>9.5121906360317929</v>
      </c>
      <c r="G19" s="35">
        <v>0</v>
      </c>
      <c r="H19" s="47">
        <f t="shared" si="2"/>
        <v>0</v>
      </c>
      <c r="I19" s="45">
        <v>0</v>
      </c>
      <c r="J19" s="20">
        <f t="shared" si="3"/>
        <v>0</v>
      </c>
      <c r="K19" s="35">
        <f t="shared" si="7"/>
        <v>1337</v>
      </c>
      <c r="L19" s="47">
        <f t="shared" si="4"/>
        <v>8.8466882816118577</v>
      </c>
      <c r="M19" s="35">
        <f t="shared" si="5"/>
        <v>4246082</v>
      </c>
      <c r="N19" s="63">
        <f t="shared" si="6"/>
        <v>8.0263117303320222</v>
      </c>
    </row>
    <row r="20" spans="1:14" x14ac:dyDescent="0.25">
      <c r="A20" s="68" t="s">
        <v>30</v>
      </c>
      <c r="B20" s="10" t="s">
        <v>12</v>
      </c>
      <c r="C20" s="33">
        <v>640</v>
      </c>
      <c r="D20" s="20">
        <f t="shared" si="0"/>
        <v>4.5590539962957681</v>
      </c>
      <c r="E20" s="52">
        <v>2209235</v>
      </c>
      <c r="F20" s="53">
        <f t="shared" si="1"/>
        <v>4.9491895068898089</v>
      </c>
      <c r="G20" s="52">
        <v>0</v>
      </c>
      <c r="H20" s="54">
        <f t="shared" si="2"/>
        <v>0</v>
      </c>
      <c r="I20" s="55">
        <v>0</v>
      </c>
      <c r="J20" s="53">
        <f t="shared" si="3"/>
        <v>0</v>
      </c>
      <c r="K20" s="52">
        <f t="shared" si="7"/>
        <v>640</v>
      </c>
      <c r="L20" s="54">
        <f t="shared" si="4"/>
        <v>4.2347647720505526</v>
      </c>
      <c r="M20" s="52">
        <f t="shared" si="5"/>
        <v>2209235</v>
      </c>
      <c r="N20" s="63">
        <f t="shared" si="6"/>
        <v>4.1760872247780583</v>
      </c>
    </row>
    <row r="21" spans="1:14" x14ac:dyDescent="0.25">
      <c r="A21" s="68" t="s">
        <v>31</v>
      </c>
      <c r="B21" s="10" t="s">
        <v>48</v>
      </c>
      <c r="C21" s="33">
        <v>1706</v>
      </c>
      <c r="D21" s="20">
        <f t="shared" si="0"/>
        <v>12.152728308875908</v>
      </c>
      <c r="E21" s="56">
        <v>4650350</v>
      </c>
      <c r="F21" s="53">
        <f t="shared" si="1"/>
        <v>10.417843019581449</v>
      </c>
      <c r="G21" s="52">
        <v>0</v>
      </c>
      <c r="H21" s="54">
        <f t="shared" si="2"/>
        <v>0</v>
      </c>
      <c r="I21" s="55">
        <v>0</v>
      </c>
      <c r="J21" s="53">
        <f t="shared" si="3"/>
        <v>0</v>
      </c>
      <c r="K21" s="52">
        <f t="shared" si="7"/>
        <v>1706</v>
      </c>
      <c r="L21" s="54">
        <f t="shared" si="4"/>
        <v>11.288294845497255</v>
      </c>
      <c r="M21" s="52">
        <f t="shared" si="5"/>
        <v>4650350</v>
      </c>
      <c r="N21" s="63">
        <f t="shared" si="6"/>
        <v>8.7904940967106899</v>
      </c>
    </row>
    <row r="22" spans="1:14" x14ac:dyDescent="0.25">
      <c r="A22" s="68" t="s">
        <v>32</v>
      </c>
      <c r="B22" s="10" t="s">
        <v>17</v>
      </c>
      <c r="C22" s="33">
        <v>147</v>
      </c>
      <c r="D22" s="20">
        <f t="shared" si="0"/>
        <v>1.0471577147741844</v>
      </c>
      <c r="E22" s="52">
        <v>538753</v>
      </c>
      <c r="F22" s="53">
        <f t="shared" si="1"/>
        <v>1.2069294096849839</v>
      </c>
      <c r="G22" s="52">
        <v>0</v>
      </c>
      <c r="H22" s="54">
        <f t="shared" si="2"/>
        <v>0</v>
      </c>
      <c r="I22" s="55">
        <v>0</v>
      </c>
      <c r="J22" s="53">
        <f t="shared" si="3"/>
        <v>0</v>
      </c>
      <c r="K22" s="52">
        <f t="shared" si="7"/>
        <v>147</v>
      </c>
      <c r="L22" s="54">
        <f t="shared" si="4"/>
        <v>0.97267253358036121</v>
      </c>
      <c r="M22" s="52">
        <f t="shared" si="5"/>
        <v>538753</v>
      </c>
      <c r="N22" s="63">
        <f t="shared" si="6"/>
        <v>1.0183975541809056</v>
      </c>
    </row>
    <row r="23" spans="1:14" x14ac:dyDescent="0.25">
      <c r="A23" s="68" t="s">
        <v>33</v>
      </c>
      <c r="B23" s="10" t="s">
        <v>20</v>
      </c>
      <c r="C23" s="33">
        <v>1743</v>
      </c>
      <c r="D23" s="20">
        <f t="shared" si="0"/>
        <v>12.416298618036757</v>
      </c>
      <c r="E23" s="52">
        <v>3645797</v>
      </c>
      <c r="F23" s="53">
        <f t="shared" si="1"/>
        <v>8.1674155337256327</v>
      </c>
      <c r="G23" s="52">
        <v>138</v>
      </c>
      <c r="H23" s="54">
        <f t="shared" si="2"/>
        <v>12.837209302325581</v>
      </c>
      <c r="I23" s="55">
        <v>894831</v>
      </c>
      <c r="J23" s="53">
        <f t="shared" si="3"/>
        <v>10.828437531651934</v>
      </c>
      <c r="K23" s="52">
        <f t="shared" si="7"/>
        <v>1881</v>
      </c>
      <c r="L23" s="54">
        <f t="shared" si="4"/>
        <v>12.446238337854828</v>
      </c>
      <c r="M23" s="52">
        <f>(E23+I23)</f>
        <v>4540628</v>
      </c>
      <c r="N23" s="63">
        <f t="shared" si="6"/>
        <v>8.5830880749533414</v>
      </c>
    </row>
    <row r="24" spans="1:14" ht="15.75" thickBot="1" x14ac:dyDescent="0.3">
      <c r="A24" s="69"/>
      <c r="B24" s="39" t="s">
        <v>47</v>
      </c>
      <c r="C24" s="44">
        <f t="shared" ref="C24:N24" si="8">SUM(C11:C23)</f>
        <v>14038</v>
      </c>
      <c r="D24" s="40">
        <f t="shared" si="8"/>
        <v>100</v>
      </c>
      <c r="E24" s="57">
        <f t="shared" si="8"/>
        <v>44638319</v>
      </c>
      <c r="F24" s="58">
        <f t="shared" si="8"/>
        <v>100.00000000000001</v>
      </c>
      <c r="G24" s="57">
        <f t="shared" si="8"/>
        <v>1075</v>
      </c>
      <c r="H24" s="58">
        <f t="shared" si="8"/>
        <v>100</v>
      </c>
      <c r="I24" s="57">
        <f t="shared" si="8"/>
        <v>8263713</v>
      </c>
      <c r="J24" s="59">
        <f t="shared" si="8"/>
        <v>100</v>
      </c>
      <c r="K24" s="57">
        <f t="shared" si="8"/>
        <v>15113</v>
      </c>
      <c r="L24" s="58">
        <f t="shared" si="8"/>
        <v>100.00000000000001</v>
      </c>
      <c r="M24" s="57">
        <f t="shared" si="8"/>
        <v>52902032</v>
      </c>
      <c r="N24" s="64">
        <f t="shared" si="8"/>
        <v>100.00000000000001</v>
      </c>
    </row>
    <row r="26" spans="1:14" s="85" customFormat="1" ht="12" x14ac:dyDescent="0.25">
      <c r="A26" s="85" t="s">
        <v>53</v>
      </c>
    </row>
    <row r="27" spans="1:14" x14ac:dyDescent="0.25">
      <c r="B27" s="14"/>
      <c r="C27" s="21"/>
      <c r="D27" s="14"/>
      <c r="E27" s="22"/>
      <c r="F27" s="14"/>
      <c r="G27" s="21"/>
      <c r="H27" s="14"/>
      <c r="I27" s="23"/>
      <c r="J27" s="21"/>
      <c r="K27" s="21"/>
      <c r="L27" s="14"/>
      <c r="M27" s="23"/>
      <c r="N27" s="21"/>
    </row>
    <row r="28" spans="1:14" x14ac:dyDescent="0.25">
      <c r="B28" s="14"/>
      <c r="C28" s="2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B29" s="17"/>
      <c r="C29" s="16"/>
      <c r="D29" s="14"/>
      <c r="E29" s="15"/>
      <c r="F29" s="15"/>
      <c r="G29" s="14"/>
      <c r="H29" s="14"/>
      <c r="I29" s="50"/>
      <c r="J29" s="14"/>
      <c r="K29" s="14"/>
      <c r="L29" s="14"/>
      <c r="M29" s="50"/>
      <c r="N29" s="14"/>
    </row>
    <row r="30" spans="1:14" x14ac:dyDescent="0.25">
      <c r="B30" s="17"/>
      <c r="C30" s="16"/>
      <c r="D30" s="14"/>
      <c r="E30" s="15"/>
      <c r="F30" s="15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7"/>
      <c r="C31" s="16"/>
      <c r="D31" s="14"/>
      <c r="E31" s="15"/>
      <c r="F31" s="15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7"/>
      <c r="C32" s="16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7"/>
      <c r="C33" s="16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7"/>
      <c r="C34" s="16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7"/>
      <c r="C35" s="16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7"/>
      <c r="C36" s="16"/>
      <c r="D36" s="14"/>
      <c r="E36" s="14"/>
      <c r="F36" s="14"/>
      <c r="G36" s="15"/>
      <c r="H36" s="14"/>
      <c r="I36" s="14"/>
      <c r="J36" s="14"/>
      <c r="K36" s="15"/>
      <c r="L36" s="14"/>
      <c r="M36" s="14"/>
      <c r="N36" s="14"/>
    </row>
    <row r="37" spans="2:14" x14ac:dyDescent="0.25">
      <c r="B37" s="17"/>
      <c r="C37" s="16"/>
      <c r="D37" s="14"/>
      <c r="E37" s="14"/>
      <c r="F37" s="14"/>
      <c r="G37" s="15"/>
      <c r="H37" s="14"/>
      <c r="I37" s="14"/>
      <c r="J37" s="14"/>
      <c r="K37" s="15"/>
      <c r="L37" s="14"/>
      <c r="M37" s="14"/>
      <c r="N37" s="14"/>
    </row>
    <row r="38" spans="2:14" x14ac:dyDescent="0.25">
      <c r="B38" s="17"/>
      <c r="C38" s="16"/>
      <c r="D38" s="14"/>
      <c r="E38" s="22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7"/>
      <c r="C39" s="16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7"/>
      <c r="C40" s="16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7"/>
      <c r="C41" s="16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G42" s="15"/>
      <c r="K42" s="15"/>
    </row>
    <row r="43" spans="2:14" x14ac:dyDescent="0.25">
      <c r="G43" s="14"/>
      <c r="K43" s="14"/>
    </row>
  </sheetData>
  <mergeCells count="11">
    <mergeCell ref="A26:XFD26"/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29:C41 E12:E15 I11:I14 I16:I2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K11:K22 M11:M14 L11:L22 K23 L23 M16:M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2026-07-01T09:15:40Z</cp:lastPrinted>
  <dcterms:created xsi:type="dcterms:W3CDTF">2018-01-08T12:56:16Z</dcterms:created>
  <dcterms:modified xsi:type="dcterms:W3CDTF">2026-07-01T10:18:37Z</dcterms:modified>
</cp:coreProperties>
</file>