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I - 2026\Jezici\"/>
    </mc:Choice>
  </mc:AlternateContent>
  <xr:revisionPtr revIDLastSave="0" documentId="13_ncr:1_{B3F1E6E1-ABBF-4FB5-8FAE-A2EEE1BDEE68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BiH" sheetId="41" r:id="rId1"/>
    <sheet name="FBiH" sheetId="45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" i="41" l="1"/>
  <c r="K15" i="41"/>
  <c r="I31" i="41"/>
  <c r="I32" i="41"/>
  <c r="I30" i="41"/>
  <c r="I28" i="41"/>
  <c r="I21" i="41"/>
  <c r="I18" i="41"/>
  <c r="I15" i="41"/>
  <c r="I14" i="41"/>
  <c r="I12" i="41"/>
  <c r="I11" i="41"/>
  <c r="G31" i="41"/>
  <c r="G32" i="41"/>
  <c r="G30" i="41"/>
  <c r="G28" i="41"/>
  <c r="G21" i="41"/>
  <c r="G18" i="41"/>
  <c r="G15" i="41"/>
  <c r="G14" i="41"/>
  <c r="G12" i="41"/>
  <c r="G11" i="41"/>
  <c r="E31" i="41"/>
  <c r="E32" i="41"/>
  <c r="E30" i="41"/>
  <c r="E28" i="41"/>
  <c r="E21" i="41"/>
  <c r="E18" i="41"/>
  <c r="E15" i="41"/>
  <c r="E14" i="41"/>
  <c r="E12" i="41"/>
  <c r="E11" i="41"/>
  <c r="C31" i="41"/>
  <c r="C32" i="41"/>
  <c r="C30" i="41"/>
  <c r="C28" i="41"/>
  <c r="C21" i="41"/>
  <c r="C18" i="41"/>
  <c r="C15" i="41"/>
  <c r="C14" i="41"/>
  <c r="C12" i="41"/>
  <c r="C11" i="41"/>
  <c r="I21" i="45"/>
  <c r="J16" i="45" s="1"/>
  <c r="G21" i="45"/>
  <c r="H18" i="45" s="1"/>
  <c r="E21" i="45"/>
  <c r="F11" i="45" s="1"/>
  <c r="C21" i="45"/>
  <c r="D20" i="45" s="1"/>
  <c r="M20" i="45"/>
  <c r="K20" i="45"/>
  <c r="K32" i="41" s="1"/>
  <c r="M19" i="45"/>
  <c r="K19" i="45"/>
  <c r="K31" i="41" s="1"/>
  <c r="M18" i="45"/>
  <c r="K18" i="45"/>
  <c r="K30" i="41" s="1"/>
  <c r="M17" i="45"/>
  <c r="K17" i="45"/>
  <c r="K28" i="41" s="1"/>
  <c r="M16" i="45"/>
  <c r="K16" i="45"/>
  <c r="K21" i="41" s="1"/>
  <c r="M15" i="45"/>
  <c r="K15" i="45"/>
  <c r="M14" i="45"/>
  <c r="K14" i="45"/>
  <c r="M13" i="45"/>
  <c r="K13" i="45"/>
  <c r="K14" i="41" s="1"/>
  <c r="M12" i="45"/>
  <c r="K12" i="45"/>
  <c r="K12" i="41" s="1"/>
  <c r="M11" i="45"/>
  <c r="K11" i="45"/>
  <c r="K11" i="41" s="1"/>
  <c r="M15" i="43"/>
  <c r="M23" i="43"/>
  <c r="E24" i="43"/>
  <c r="H13" i="45" l="1"/>
  <c r="H12" i="45"/>
  <c r="H14" i="45"/>
  <c r="H20" i="45"/>
  <c r="F17" i="45"/>
  <c r="F19" i="45"/>
  <c r="F18" i="45"/>
  <c r="F16" i="45"/>
  <c r="F15" i="45"/>
  <c r="F14" i="45"/>
  <c r="F20" i="45"/>
  <c r="H11" i="45"/>
  <c r="H19" i="45"/>
  <c r="D18" i="45"/>
  <c r="D17" i="45"/>
  <c r="H16" i="45"/>
  <c r="D11" i="45"/>
  <c r="D19" i="45"/>
  <c r="H17" i="45"/>
  <c r="D13" i="45"/>
  <c r="H15" i="45"/>
  <c r="J20" i="45"/>
  <c r="J13" i="45"/>
  <c r="J12" i="45"/>
  <c r="D16" i="45"/>
  <c r="D15" i="45"/>
  <c r="F13" i="45"/>
  <c r="D14" i="45"/>
  <c r="F12" i="45"/>
  <c r="J11" i="45"/>
  <c r="J14" i="45"/>
  <c r="J18" i="45"/>
  <c r="J15" i="45"/>
  <c r="J19" i="45"/>
  <c r="D12" i="45"/>
  <c r="J17" i="45"/>
  <c r="K21" i="45"/>
  <c r="L19" i="45" s="1"/>
  <c r="M21" i="45"/>
  <c r="N20" i="45" s="1"/>
  <c r="I24" i="43"/>
  <c r="H21" i="45" l="1"/>
  <c r="L18" i="45"/>
  <c r="N13" i="45"/>
  <c r="N11" i="45"/>
  <c r="N16" i="45"/>
  <c r="N14" i="45"/>
  <c r="L14" i="45"/>
  <c r="N19" i="45"/>
  <c r="J21" i="45"/>
  <c r="N18" i="45"/>
  <c r="N12" i="45"/>
  <c r="F21" i="45"/>
  <c r="N17" i="45"/>
  <c r="L15" i="45"/>
  <c r="L16" i="45"/>
  <c r="L13" i="45"/>
  <c r="L12" i="45"/>
  <c r="L20" i="45"/>
  <c r="L17" i="45"/>
  <c r="L11" i="45"/>
  <c r="D21" i="45"/>
  <c r="N15" i="45"/>
  <c r="C24" i="43"/>
  <c r="N21" i="45" l="1"/>
  <c r="L21" i="45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G24" i="43"/>
  <c r="H12" i="43" s="1"/>
  <c r="D11" i="43"/>
  <c r="K24" i="43" l="1"/>
  <c r="D21" i="43"/>
  <c r="D19" i="43"/>
  <c r="D15" i="43"/>
  <c r="D13" i="43"/>
  <c r="H21" i="43"/>
  <c r="H19" i="43"/>
  <c r="H17" i="43"/>
  <c r="H15" i="43"/>
  <c r="H13" i="43"/>
  <c r="H11" i="43"/>
  <c r="D23" i="43"/>
  <c r="D22" i="43"/>
  <c r="D20" i="43"/>
  <c r="D18" i="43"/>
  <c r="D16" i="43"/>
  <c r="D14" i="43"/>
  <c r="D12" i="43"/>
  <c r="H23" i="43"/>
  <c r="H22" i="43"/>
  <c r="H20" i="43"/>
  <c r="H18" i="43"/>
  <c r="H16" i="43"/>
  <c r="H14" i="43"/>
  <c r="D17" i="43"/>
  <c r="I33" i="41"/>
  <c r="I29" i="41"/>
  <c r="I27" i="41"/>
  <c r="I26" i="41"/>
  <c r="I25" i="41"/>
  <c r="I24" i="41"/>
  <c r="I23" i="41"/>
  <c r="I22" i="41"/>
  <c r="I20" i="41"/>
  <c r="I19" i="41"/>
  <c r="I17" i="41"/>
  <c r="I16" i="41"/>
  <c r="I13" i="41"/>
  <c r="G33" i="41"/>
  <c r="G29" i="41"/>
  <c r="G27" i="41"/>
  <c r="G26" i="41"/>
  <c r="G25" i="41"/>
  <c r="G24" i="41"/>
  <c r="G23" i="41"/>
  <c r="G22" i="41"/>
  <c r="G20" i="41"/>
  <c r="G19" i="41"/>
  <c r="G17" i="41"/>
  <c r="G16" i="41"/>
  <c r="G13" i="41"/>
  <c r="E33" i="41"/>
  <c r="E29" i="41"/>
  <c r="E27" i="41"/>
  <c r="E26" i="41"/>
  <c r="E25" i="41"/>
  <c r="E24" i="41"/>
  <c r="E23" i="41"/>
  <c r="E22" i="41"/>
  <c r="M22" i="41" s="1"/>
  <c r="E20" i="41"/>
  <c r="E19" i="41"/>
  <c r="E17" i="41"/>
  <c r="E16" i="41"/>
  <c r="E13" i="41"/>
  <c r="M11" i="41"/>
  <c r="C33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M25" i="41" l="1"/>
  <c r="M19" i="41"/>
  <c r="M24" i="41"/>
  <c r="M31" i="41"/>
  <c r="M30" i="41"/>
  <c r="M26" i="41"/>
  <c r="M27" i="41"/>
  <c r="M16" i="41"/>
  <c r="M17" i="41"/>
  <c r="M18" i="41"/>
  <c r="M15" i="41"/>
  <c r="M21" i="41"/>
  <c r="M23" i="41"/>
  <c r="M14" i="41"/>
  <c r="M28" i="41"/>
  <c r="M29" i="41"/>
  <c r="M13" i="41"/>
  <c r="M32" i="41"/>
  <c r="I34" i="41"/>
  <c r="M12" i="41"/>
  <c r="M33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3" i="43"/>
  <c r="L21" i="43"/>
  <c r="D24" i="43"/>
  <c r="H24" i="43"/>
  <c r="E34" i="41"/>
  <c r="G34" i="41"/>
  <c r="C34" i="41"/>
  <c r="M34" i="41" l="1"/>
  <c r="L24" i="43"/>
  <c r="D23" i="41"/>
  <c r="F23" i="41"/>
  <c r="H23" i="41"/>
  <c r="J23" i="41"/>
  <c r="D33" i="41" l="1"/>
  <c r="D31" i="41"/>
  <c r="D28" i="41"/>
  <c r="D26" i="41"/>
  <c r="D24" i="41"/>
  <c r="F33" i="41"/>
  <c r="F31" i="41"/>
  <c r="F28" i="41"/>
  <c r="F26" i="41"/>
  <c r="F24" i="41"/>
  <c r="H33" i="41"/>
  <c r="H31" i="41"/>
  <c r="H28" i="41"/>
  <c r="H26" i="41"/>
  <c r="H24" i="41"/>
  <c r="J33" i="41"/>
  <c r="J31" i="41"/>
  <c r="J28" i="41"/>
  <c r="J26" i="41"/>
  <c r="J24" i="41"/>
  <c r="D32" i="41"/>
  <c r="D30" i="41"/>
  <c r="D29" i="41"/>
  <c r="D27" i="41"/>
  <c r="D25" i="41"/>
  <c r="F32" i="41"/>
  <c r="F30" i="41"/>
  <c r="F29" i="41"/>
  <c r="F27" i="41"/>
  <c r="F25" i="41"/>
  <c r="H32" i="41"/>
  <c r="H30" i="41"/>
  <c r="H29" i="41"/>
  <c r="H27" i="41"/>
  <c r="H25" i="41"/>
  <c r="J32" i="41"/>
  <c r="J30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M11" i="43"/>
  <c r="M22" i="43"/>
  <c r="M21" i="43"/>
  <c r="M20" i="43"/>
  <c r="M19" i="43"/>
  <c r="M18" i="43"/>
  <c r="M17" i="43"/>
  <c r="M16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3" i="41"/>
  <c r="K13" i="41"/>
  <c r="M24" i="43" l="1"/>
  <c r="N23" i="43" s="1"/>
  <c r="F34" i="41"/>
  <c r="D34" i="41"/>
  <c r="H34" i="41"/>
  <c r="J34" i="41"/>
  <c r="K17" i="41"/>
  <c r="K34" i="41" l="1"/>
  <c r="L23" i="41" s="1"/>
  <c r="N25" i="41"/>
  <c r="N20" i="43"/>
  <c r="N16" i="43"/>
  <c r="N12" i="43"/>
  <c r="N22" i="43"/>
  <c r="N18" i="43"/>
  <c r="N14" i="43"/>
  <c r="N21" i="43"/>
  <c r="N19" i="43"/>
  <c r="N17" i="43"/>
  <c r="N15" i="43"/>
  <c r="N13" i="43"/>
  <c r="N11" i="43"/>
  <c r="L24" i="41" l="1"/>
  <c r="L30" i="41"/>
  <c r="L20" i="41"/>
  <c r="L28" i="41"/>
  <c r="L16" i="41"/>
  <c r="L31" i="41"/>
  <c r="L21" i="41"/>
  <c r="L11" i="41"/>
  <c r="L25" i="41"/>
  <c r="L15" i="41"/>
  <c r="L29" i="41"/>
  <c r="L14" i="41"/>
  <c r="L26" i="41"/>
  <c r="L12" i="41"/>
  <c r="L33" i="41"/>
  <c r="L22" i="41"/>
  <c r="L18" i="41"/>
  <c r="L27" i="41"/>
  <c r="L32" i="41"/>
  <c r="L19" i="41"/>
  <c r="L13" i="41"/>
  <c r="L17" i="41"/>
  <c r="N32" i="41"/>
  <c r="N22" i="41"/>
  <c r="N19" i="41"/>
  <c r="N31" i="41"/>
  <c r="N27" i="41"/>
  <c r="N18" i="41"/>
  <c r="N11" i="41"/>
  <c r="N30" i="41"/>
  <c r="N12" i="41"/>
  <c r="N14" i="41"/>
  <c r="N21" i="41"/>
  <c r="N29" i="41"/>
  <c r="N26" i="41"/>
  <c r="N33" i="41"/>
  <c r="N20" i="41"/>
  <c r="N16" i="41"/>
  <c r="N13" i="41"/>
  <c r="N28" i="41"/>
  <c r="N15" i="41"/>
  <c r="N24" i="41"/>
  <c r="N17" i="41"/>
  <c r="N23" i="41"/>
  <c r="N24" i="43"/>
  <c r="L34" i="41" l="1"/>
  <c r="N34" i="41"/>
  <c r="J23" i="43" l="1"/>
  <c r="J22" i="43"/>
  <c r="J20" i="43"/>
  <c r="J18" i="43"/>
  <c r="J14" i="43"/>
  <c r="J21" i="43"/>
  <c r="J19" i="43"/>
  <c r="J17" i="43"/>
  <c r="J15" i="43"/>
  <c r="J13" i="43"/>
  <c r="J11" i="43"/>
  <c r="J16" i="43"/>
  <c r="J12" i="43"/>
  <c r="J24" i="43" l="1"/>
  <c r="F15" i="43" l="1"/>
  <c r="F11" i="43"/>
  <c r="F12" i="43"/>
  <c r="F13" i="43"/>
  <c r="F14" i="43"/>
  <c r="F16" i="43"/>
  <c r="F17" i="43"/>
  <c r="F18" i="43"/>
  <c r="F19" i="43"/>
  <c r="F20" i="43"/>
  <c r="F22" i="43"/>
  <c r="F21" i="43"/>
  <c r="F23" i="43"/>
  <c r="F24" i="43" l="1"/>
</calcChain>
</file>

<file path=xl/sharedStrings.xml><?xml version="1.0" encoding="utf-8"?>
<sst xmlns="http://schemas.openxmlformats.org/spreadsheetml/2006/main" count="167" uniqueCount="61">
  <si>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</si>
  <si>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</si>
  <si>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</si>
  <si>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</si>
  <si>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</si>
  <si>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</si>
  <si>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</si>
  <si>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</si>
  <si>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</si>
  <si>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</si>
  <si>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</si>
  <si>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</si>
  <si>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</si>
  <si>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</si>
  <si>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</si>
  <si>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</si>
  <si>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</si>
  <si>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</si>
  <si>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</si>
  <si>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</si>
  <si>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</si>
  <si>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</si>
  <si>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</si>
  <si>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</si>
  <si>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</si>
  <si>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</si>
  <si>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</si>
  <si>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</si>
  <si>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</si>
  <si>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</si>
  <si>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</si>
  <si>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</si>
  <si>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</si>
  <si>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</si>
  <si>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</si>
  <si>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</si>
  <si>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</si>
  <si>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</si>
  <si>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</si>
  <si>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</si>
  <si>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</si>
  <si>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</si>
  <si>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</si>
  <si>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 xml:space="preserve">Broj isplaćenih šteta 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</si>
  <si>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</si>
  <si>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</si>
  <si>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</si>
  <si>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</si>
  <si>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</si>
  <si>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</si>
  <si>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</si>
  <si>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</si>
  <si>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</si>
  <si>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</si>
  <si>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BROJ I VRIJEDNOST ISPLAĆENIH ŠTETA PO DRUŠTVIMA ZA OSIGURANJE U REPUBLICI SRPSKOJ*</t>
  </si>
  <si>
    <t>ASA Central osiguranje d.d.</t>
  </si>
  <si>
    <t>*Podaci su dati na osnovu nerevidiranih izvještaja društava sa sjedištem u Federaciji Bosne i Hercegovine.</t>
  </si>
  <si>
    <t>BROJ I VRIJEDNOST ISPLAĆENIH ŠTETA PO DRUŠTVIMA ZA OSIGURANJE U BOSNI I HERCEGOVINI*</t>
  </si>
  <si>
    <t>*Podaci su dati na osnovu nerevidiranih izvještaja društava sa sjedištem u Federaciji Bosne i Hercegovine i Republici Srpskoj.</t>
  </si>
  <si>
    <t>20.</t>
  </si>
  <si>
    <t>I-VI-2026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</si>
</sst>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8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3" fillId="0" borderId="0" xfId="0" applyFont="1"/>
    <xf numFmtId="3" fontId="14" fillId="0" borderId="0" xfId="3" applyNumberFormat="1" applyFont="1" applyFill="1" applyBorder="1" applyAlignment="1">
      <alignment horizontal="right" vertical="center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4" fillId="0" borderId="0" xfId="0" applyNumberFormat="1" applyFont="1" applyFill="1" applyBorder="1"/>
    <xf numFmtId="3" fontId="14" fillId="0" borderId="0" xfId="0" applyNumberFormat="1" applyFont="1"/>
    <xf numFmtId="3" fontId="15" fillId="0" borderId="0" xfId="0" applyNumberFormat="1" applyFont="1"/>
    <xf numFmtId="0" fontId="2" fillId="0" borderId="13" xfId="1" applyFont="1" applyFill="1" applyBorder="1" applyAlignment="1" applyProtection="1">
      <alignment horizontal="center" vertical="center"/>
    </xf>
    <xf numFmtId="4" fontId="15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19" fillId="2" borderId="15" xfId="6" applyNumberFormat="1" applyFont="1" applyFill="1" applyBorder="1" applyAlignment="1">
      <alignment horizontal="right" vertical="center"/>
    </xf>
    <xf numFmtId="167" fontId="19" fillId="2" borderId="15" xfId="6" applyNumberFormat="1" applyFont="1" applyFill="1" applyBorder="1" applyAlignment="1">
      <alignment horizontal="right" vertical="center"/>
    </xf>
    <xf numFmtId="3" fontId="19" fillId="2" borderId="16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165" fontId="9" fillId="0" borderId="7" xfId="6" applyNumberFormat="1" applyFont="1" applyFill="1" applyBorder="1" applyAlignment="1">
      <alignment horizontal="right" vertical="center"/>
    </xf>
    <xf numFmtId="3" fontId="4" fillId="2" borderId="17" xfId="6" applyNumberFormat="1" applyFont="1" applyFill="1" applyBorder="1" applyAlignment="1">
      <alignment horizontal="right" vertical="center"/>
    </xf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2" fillId="0" borderId="19" xfId="1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165" fontId="21" fillId="0" borderId="0" xfId="6" applyNumberFormat="1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2"/>
  <sheetViews>
    <sheetView showGridLines="0" showRuler="0" view="pageLayout" zoomScaleNormal="70" workbookViewId="0">
      <selection activeCell="K38" sqref="K38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43" t="s">
        <v>57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7" t="s">
        <v>7</v>
      </c>
      <c r="C8" s="82" t="s">
        <v>49</v>
      </c>
      <c r="D8" s="82"/>
      <c r="E8" s="83"/>
      <c r="F8" s="83"/>
      <c r="G8" s="82" t="s">
        <v>50</v>
      </c>
      <c r="H8" s="82"/>
      <c r="I8" s="82"/>
      <c r="J8" s="82"/>
      <c r="K8" s="82" t="s">
        <v>51</v>
      </c>
      <c r="L8" s="82"/>
      <c r="M8" s="82"/>
      <c r="N8" s="84"/>
    </row>
    <row r="9" spans="1:14" ht="19.5" customHeight="1" x14ac:dyDescent="0.25">
      <c r="A9" s="5"/>
      <c r="B9" s="78"/>
      <c r="C9" s="80" t="s">
        <v>43</v>
      </c>
      <c r="D9" s="80"/>
      <c r="E9" s="80" t="s">
        <v>19</v>
      </c>
      <c r="F9" s="80"/>
      <c r="G9" s="80" t="s">
        <v>43</v>
      </c>
      <c r="H9" s="80"/>
      <c r="I9" s="80" t="s">
        <v>19</v>
      </c>
      <c r="J9" s="80"/>
      <c r="K9" s="80" t="s">
        <v>43</v>
      </c>
      <c r="L9" s="80"/>
      <c r="M9" s="80" t="s">
        <v>19</v>
      </c>
      <c r="N9" s="81"/>
    </row>
    <row r="10" spans="1:14" ht="18.75" customHeight="1" thickBot="1" x14ac:dyDescent="0.3">
      <c r="A10" s="6"/>
      <c r="B10" s="79"/>
      <c r="C10" s="32" t="s">
        <v>60</v>
      </c>
      <c r="D10" s="37" t="s">
        <v>44</v>
      </c>
      <c r="E10" s="32" t="s">
        <v>60</v>
      </c>
      <c r="F10" s="7" t="s">
        <v>44</v>
      </c>
      <c r="G10" s="32" t="s">
        <v>60</v>
      </c>
      <c r="H10" s="37" t="s">
        <v>44</v>
      </c>
      <c r="I10" s="32" t="s">
        <v>60</v>
      </c>
      <c r="J10" s="7" t="s">
        <v>44</v>
      </c>
      <c r="K10" s="32" t="s">
        <v>60</v>
      </c>
      <c r="L10" s="37" t="s">
        <v>44</v>
      </c>
      <c r="M10" s="32" t="s">
        <v>60</v>
      </c>
      <c r="N10" s="11" t="s">
        <v>44</v>
      </c>
    </row>
    <row r="11" spans="1:14" x14ac:dyDescent="0.25">
      <c r="A11" s="27" t="s">
        <v>21</v>
      </c>
      <c r="B11" s="8" t="s">
        <v>46</v>
      </c>
      <c r="C11" s="34">
        <f>FBiH!C11</f>
        <v>13608</v>
      </c>
      <c r="D11" s="20">
        <f t="shared" ref="D11:D33" si="0">C11/C$34*100</f>
        <v>13.454351308061932</v>
      </c>
      <c r="E11" s="34">
        <f>FBiH!E11</f>
        <v>25492681</v>
      </c>
      <c r="F11" s="20">
        <f t="shared" ref="F11:F33" si="1">E11/E$34*100</f>
        <v>12.918812918080642</v>
      </c>
      <c r="G11" s="34">
        <f>FBiH!G11</f>
        <v>350</v>
      </c>
      <c r="H11" s="48">
        <f t="shared" ref="H11:H33" si="2">G11/G$34*100</f>
        <v>3.4846674631620869</v>
      </c>
      <c r="I11" s="34">
        <f>FBiH!I11</f>
        <v>3574532</v>
      </c>
      <c r="J11" s="20">
        <f t="shared" ref="J11:J33" si="3">I11/I$34*100</f>
        <v>5.4248223931021338</v>
      </c>
      <c r="K11" s="34">
        <f>FBiH!K11</f>
        <v>13958</v>
      </c>
      <c r="L11" s="48">
        <f t="shared" ref="L11:L33" si="4">K11/K$34*100</f>
        <v>12.553738780062238</v>
      </c>
      <c r="M11" s="34">
        <f>E11+I11</f>
        <v>29067213</v>
      </c>
      <c r="N11" s="20">
        <f t="shared" ref="N11:N33" si="5">M11/M$34*100</f>
        <v>11.042848761937501</v>
      </c>
    </row>
    <row r="12" spans="1:14" x14ac:dyDescent="0.25">
      <c r="A12" s="27" t="s">
        <v>22</v>
      </c>
      <c r="B12" s="51" t="s">
        <v>55</v>
      </c>
      <c r="C12" s="34">
        <f>FBiH!C12</f>
        <v>23333</v>
      </c>
      <c r="D12" s="20">
        <f t="shared" si="0"/>
        <v>23.069545787111188</v>
      </c>
      <c r="E12" s="34">
        <f>FBiH!E12</f>
        <v>36029398</v>
      </c>
      <c r="F12" s="20">
        <f t="shared" si="1"/>
        <v>18.258458273300828</v>
      </c>
      <c r="G12" s="34">
        <f>FBiH!G12</f>
        <v>0</v>
      </c>
      <c r="H12" s="48">
        <f t="shared" si="2"/>
        <v>0</v>
      </c>
      <c r="I12" s="34">
        <f>FBiH!I12</f>
        <v>0</v>
      </c>
      <c r="J12" s="20">
        <f t="shared" si="3"/>
        <v>0</v>
      </c>
      <c r="K12" s="34">
        <f>FBiH!K12</f>
        <v>23333</v>
      </c>
      <c r="L12" s="48">
        <f t="shared" si="4"/>
        <v>20.985555735434318</v>
      </c>
      <c r="M12" s="34">
        <f t="shared" ref="M12:M33" si="6">E12+I12</f>
        <v>36029398</v>
      </c>
      <c r="N12" s="20">
        <f t="shared" si="5"/>
        <v>13.687834230879083</v>
      </c>
    </row>
    <row r="13" spans="1:14" x14ac:dyDescent="0.25">
      <c r="A13" s="27" t="s">
        <v>23</v>
      </c>
      <c r="B13" s="51" t="s">
        <v>9</v>
      </c>
      <c r="C13" s="33">
        <f>RS!C11</f>
        <v>1061</v>
      </c>
      <c r="D13" s="20">
        <f t="shared" si="0"/>
        <v>1.0490201894366338</v>
      </c>
      <c r="E13" s="33">
        <f>RS!E11</f>
        <v>3674321</v>
      </c>
      <c r="F13" s="20">
        <f t="shared" si="1"/>
        <v>1.8620193615561651</v>
      </c>
      <c r="G13" s="33">
        <f>RS!G11</f>
        <v>0</v>
      </c>
      <c r="H13" s="48">
        <f t="shared" si="2"/>
        <v>0</v>
      </c>
      <c r="I13" s="33">
        <f>RS!I11</f>
        <v>0</v>
      </c>
      <c r="J13" s="20">
        <f t="shared" si="3"/>
        <v>0</v>
      </c>
      <c r="K13" s="33">
        <f>RS!K11</f>
        <v>1061</v>
      </c>
      <c r="L13" s="48">
        <f t="shared" si="4"/>
        <v>0.95425683089597624</v>
      </c>
      <c r="M13" s="34">
        <f t="shared" si="6"/>
        <v>3674321</v>
      </c>
      <c r="N13" s="20">
        <f t="shared" si="5"/>
        <v>1.3959016678279739</v>
      </c>
    </row>
    <row r="14" spans="1:14" x14ac:dyDescent="0.25">
      <c r="A14" s="27" t="s">
        <v>24</v>
      </c>
      <c r="B14" s="51" t="s">
        <v>0</v>
      </c>
      <c r="C14" s="33">
        <f>FBiH!C13</f>
        <v>2506</v>
      </c>
      <c r="D14" s="20">
        <f t="shared" si="0"/>
        <v>2.4777046133159319</v>
      </c>
      <c r="E14" s="33">
        <f>FBiH!E13</f>
        <v>8543901</v>
      </c>
      <c r="F14" s="20">
        <f t="shared" si="1"/>
        <v>4.3297548268698023</v>
      </c>
      <c r="G14" s="33">
        <f>FBiH!G13</f>
        <v>0</v>
      </c>
      <c r="H14" s="48">
        <f t="shared" si="2"/>
        <v>0</v>
      </c>
      <c r="I14" s="33">
        <f>FBiH!I13</f>
        <v>0</v>
      </c>
      <c r="J14" s="20">
        <f t="shared" si="3"/>
        <v>0</v>
      </c>
      <c r="K14" s="33">
        <f>FBiH!K13</f>
        <v>2506</v>
      </c>
      <c r="L14" s="48">
        <f t="shared" si="4"/>
        <v>2.2538808842839928</v>
      </c>
      <c r="M14" s="34">
        <f t="shared" si="6"/>
        <v>8543901</v>
      </c>
      <c r="N14" s="20">
        <f t="shared" si="5"/>
        <v>3.2458910518860749</v>
      </c>
    </row>
    <row r="15" spans="1:14" x14ac:dyDescent="0.25">
      <c r="A15" s="27" t="s">
        <v>25</v>
      </c>
      <c r="B15" s="8" t="s">
        <v>1</v>
      </c>
      <c r="C15" s="33">
        <f>FBiH!C14</f>
        <v>4655</v>
      </c>
      <c r="D15" s="20">
        <f t="shared" si="0"/>
        <v>4.6024401336734497</v>
      </c>
      <c r="E15" s="33">
        <f>FBiH!E14</f>
        <v>11266651</v>
      </c>
      <c r="F15" s="20">
        <f t="shared" si="1"/>
        <v>5.7095507719374901</v>
      </c>
      <c r="G15" s="33">
        <f>FBiH!G14</f>
        <v>220</v>
      </c>
      <c r="H15" s="48">
        <f t="shared" si="2"/>
        <v>2.190362405416169</v>
      </c>
      <c r="I15" s="33">
        <f>FBiH!I14</f>
        <v>1977223</v>
      </c>
      <c r="J15" s="20">
        <f t="shared" si="3"/>
        <v>3.0006959251047638</v>
      </c>
      <c r="K15" s="33">
        <f>FBiH!K14</f>
        <v>4875</v>
      </c>
      <c r="L15" s="48">
        <f t="shared" si="4"/>
        <v>4.3845448167934817</v>
      </c>
      <c r="M15" s="34">
        <f t="shared" si="6"/>
        <v>13243874</v>
      </c>
      <c r="N15" s="20">
        <f t="shared" si="5"/>
        <v>5.0314454847857712</v>
      </c>
    </row>
    <row r="16" spans="1:14" x14ac:dyDescent="0.25">
      <c r="A16" s="27" t="s">
        <v>26</v>
      </c>
      <c r="B16" s="8" t="s">
        <v>10</v>
      </c>
      <c r="C16" s="33">
        <f>RS!C12</f>
        <v>1583</v>
      </c>
      <c r="D16" s="20">
        <f t="shared" si="0"/>
        <v>1.565126258132131</v>
      </c>
      <c r="E16" s="33">
        <f>RS!E12</f>
        <v>5721897</v>
      </c>
      <c r="F16" s="20">
        <f t="shared" si="1"/>
        <v>2.8996603723055596</v>
      </c>
      <c r="G16" s="33">
        <f>RS!G12</f>
        <v>0</v>
      </c>
      <c r="H16" s="48">
        <f t="shared" si="2"/>
        <v>0</v>
      </c>
      <c r="I16" s="33">
        <f>RS!I12</f>
        <v>0</v>
      </c>
      <c r="J16" s="20">
        <f t="shared" si="3"/>
        <v>0</v>
      </c>
      <c r="K16" s="33">
        <f>RS!K12</f>
        <v>1583</v>
      </c>
      <c r="L16" s="48">
        <f t="shared" si="4"/>
        <v>1.4237403989710935</v>
      </c>
      <c r="M16" s="34">
        <f t="shared" si="6"/>
        <v>5721897</v>
      </c>
      <c r="N16" s="20">
        <f t="shared" si="5"/>
        <v>2.17379090325529</v>
      </c>
    </row>
    <row r="17" spans="1:14" x14ac:dyDescent="0.25">
      <c r="A17" s="27" t="s">
        <v>27</v>
      </c>
      <c r="B17" s="8" t="s">
        <v>11</v>
      </c>
      <c r="C17" s="33">
        <f>RS!C13</f>
        <v>2394</v>
      </c>
      <c r="D17" s="20">
        <f t="shared" si="0"/>
        <v>2.3669692116034882</v>
      </c>
      <c r="E17" s="33">
        <f>RS!E13</f>
        <v>8033547</v>
      </c>
      <c r="F17" s="20">
        <f t="shared" si="1"/>
        <v>4.071124993154231</v>
      </c>
      <c r="G17" s="33">
        <f>RS!G13</f>
        <v>0</v>
      </c>
      <c r="H17" s="48">
        <f t="shared" si="2"/>
        <v>0</v>
      </c>
      <c r="I17" s="33">
        <f>RS!I13</f>
        <v>0</v>
      </c>
      <c r="J17" s="20">
        <f t="shared" si="3"/>
        <v>0</v>
      </c>
      <c r="K17" s="33">
        <f>RS!K13</f>
        <v>2394</v>
      </c>
      <c r="L17" s="48">
        <f t="shared" si="4"/>
        <v>2.1531487777238141</v>
      </c>
      <c r="M17" s="34">
        <f t="shared" si="6"/>
        <v>8033547</v>
      </c>
      <c r="N17" s="20">
        <f t="shared" si="5"/>
        <v>3.0520038003958869</v>
      </c>
    </row>
    <row r="18" spans="1:14" x14ac:dyDescent="0.25">
      <c r="A18" s="27" t="s">
        <v>28</v>
      </c>
      <c r="B18" s="8" t="s">
        <v>2</v>
      </c>
      <c r="C18" s="33">
        <f>FBiH!C15</f>
        <v>9353</v>
      </c>
      <c r="D18" s="20">
        <f t="shared" si="0"/>
        <v>9.2473947519329265</v>
      </c>
      <c r="E18" s="33">
        <f>FBiH!E15</f>
        <v>20821566</v>
      </c>
      <c r="F18" s="20">
        <f t="shared" si="1"/>
        <v>10.551652680840775</v>
      </c>
      <c r="G18" s="33">
        <f>FBiH!G15</f>
        <v>0</v>
      </c>
      <c r="H18" s="48">
        <f t="shared" si="2"/>
        <v>0</v>
      </c>
      <c r="I18" s="33">
        <f>FBiH!I15</f>
        <v>0</v>
      </c>
      <c r="J18" s="20">
        <f t="shared" si="3"/>
        <v>0</v>
      </c>
      <c r="K18" s="33">
        <f>FBiH!K15</f>
        <v>9353</v>
      </c>
      <c r="L18" s="48">
        <f t="shared" si="4"/>
        <v>8.4120302915834717</v>
      </c>
      <c r="M18" s="34">
        <f t="shared" si="6"/>
        <v>20821566</v>
      </c>
      <c r="N18" s="20">
        <f t="shared" si="5"/>
        <v>7.9102666060450995</v>
      </c>
    </row>
    <row r="19" spans="1:14" x14ac:dyDescent="0.25">
      <c r="A19" s="27" t="s">
        <v>29</v>
      </c>
      <c r="B19" s="8" t="s">
        <v>18</v>
      </c>
      <c r="C19" s="33">
        <f>RS!C14</f>
        <v>1008</v>
      </c>
      <c r="D19" s="20">
        <f t="shared" si="0"/>
        <v>0.99661861541199492</v>
      </c>
      <c r="E19" s="33">
        <f>RS!E14</f>
        <v>2823196</v>
      </c>
      <c r="F19" s="20">
        <f t="shared" si="1"/>
        <v>1.4306985191190207</v>
      </c>
      <c r="G19" s="33">
        <f>RS!G14</f>
        <v>0</v>
      </c>
      <c r="H19" s="48">
        <f t="shared" si="2"/>
        <v>0</v>
      </c>
      <c r="I19" s="33">
        <f>RS!I14</f>
        <v>0</v>
      </c>
      <c r="J19" s="20">
        <f t="shared" si="3"/>
        <v>0</v>
      </c>
      <c r="K19" s="33">
        <f>RS!K14</f>
        <v>1008</v>
      </c>
      <c r="L19" s="48">
        <f t="shared" si="4"/>
        <v>0.90658895904160608</v>
      </c>
      <c r="M19" s="34">
        <f t="shared" si="6"/>
        <v>2823196</v>
      </c>
      <c r="N19" s="20">
        <f t="shared" si="5"/>
        <v>1.0725529982288604</v>
      </c>
    </row>
    <row r="20" spans="1:14" x14ac:dyDescent="0.25">
      <c r="A20" s="27" t="s">
        <v>30</v>
      </c>
      <c r="B20" s="8" t="s">
        <v>13</v>
      </c>
      <c r="C20" s="33">
        <f>RS!C15</f>
        <v>913</v>
      </c>
      <c r="D20" s="20">
        <f t="shared" si="0"/>
        <v>0.90269126574518999</v>
      </c>
      <c r="E20" s="33">
        <f>RS!E15</f>
        <v>2715666</v>
      </c>
      <c r="F20" s="20">
        <f t="shared" si="1"/>
        <v>1.3762060177975155</v>
      </c>
      <c r="G20" s="33">
        <f>RS!G15</f>
        <v>1127</v>
      </c>
      <c r="H20" s="48">
        <f t="shared" si="2"/>
        <v>11.220629231381919</v>
      </c>
      <c r="I20" s="33">
        <f>RS!I15</f>
        <v>9013602</v>
      </c>
      <c r="J20" s="20">
        <f t="shared" si="3"/>
        <v>13.679326404718207</v>
      </c>
      <c r="K20" s="33">
        <f>RS!K15</f>
        <v>2040</v>
      </c>
      <c r="L20" s="48">
        <f t="shared" si="4"/>
        <v>1.8347633694889645</v>
      </c>
      <c r="M20" s="34">
        <f t="shared" si="6"/>
        <v>11729268</v>
      </c>
      <c r="N20" s="20">
        <f t="shared" si="5"/>
        <v>4.4560354861758906</v>
      </c>
    </row>
    <row r="21" spans="1:14" x14ac:dyDescent="0.25">
      <c r="A21" s="27" t="s">
        <v>31</v>
      </c>
      <c r="B21" s="8" t="s">
        <v>3</v>
      </c>
      <c r="C21" s="33">
        <f>FBiH!C16</f>
        <v>2759</v>
      </c>
      <c r="D21" s="20">
        <f t="shared" si="0"/>
        <v>2.7278479761127921</v>
      </c>
      <c r="E21" s="33">
        <f>FBiH!E16</f>
        <v>5697712</v>
      </c>
      <c r="F21" s="20">
        <f t="shared" si="1"/>
        <v>2.8874042470897074</v>
      </c>
      <c r="G21" s="33">
        <f>FBiH!G16</f>
        <v>1354</v>
      </c>
      <c r="H21" s="48">
        <f t="shared" si="2"/>
        <v>13.48068498606133</v>
      </c>
      <c r="I21" s="33">
        <f>FBiH!I16</f>
        <v>11907953</v>
      </c>
      <c r="J21" s="20">
        <f t="shared" si="3"/>
        <v>18.071884680402285</v>
      </c>
      <c r="K21" s="33">
        <f>FBiH!K16</f>
        <v>4113</v>
      </c>
      <c r="L21" s="48">
        <f t="shared" si="4"/>
        <v>3.6992067346608386</v>
      </c>
      <c r="M21" s="34">
        <f t="shared" si="6"/>
        <v>17605665</v>
      </c>
      <c r="N21" s="20">
        <f t="shared" si="5"/>
        <v>6.6885220797857841</v>
      </c>
    </row>
    <row r="22" spans="1:14" x14ac:dyDescent="0.25">
      <c r="A22" s="27" t="s">
        <v>32</v>
      </c>
      <c r="B22" s="8" t="s">
        <v>14</v>
      </c>
      <c r="C22" s="33">
        <f>RS!C16</f>
        <v>746</v>
      </c>
      <c r="D22" s="20">
        <f t="shared" si="0"/>
        <v>0.73757687212038525</v>
      </c>
      <c r="E22" s="33">
        <f>RS!E16</f>
        <v>2618635</v>
      </c>
      <c r="F22" s="20">
        <f t="shared" si="1"/>
        <v>1.3270340481543743</v>
      </c>
      <c r="G22" s="33">
        <f>RS!G16</f>
        <v>0</v>
      </c>
      <c r="H22" s="49">
        <f t="shared" si="2"/>
        <v>0</v>
      </c>
      <c r="I22" s="33">
        <f>RS!I16</f>
        <v>0</v>
      </c>
      <c r="J22" s="20">
        <f t="shared" si="3"/>
        <v>0</v>
      </c>
      <c r="K22" s="33">
        <f>RS!K16</f>
        <v>746</v>
      </c>
      <c r="L22" s="49">
        <f t="shared" si="4"/>
        <v>0.67094778119547427</v>
      </c>
      <c r="M22" s="34">
        <f t="shared" si="6"/>
        <v>2618635</v>
      </c>
      <c r="N22" s="20">
        <f t="shared" si="5"/>
        <v>0.99483876447722075</v>
      </c>
    </row>
    <row r="23" spans="1:14" x14ac:dyDescent="0.25">
      <c r="A23" s="27" t="s">
        <v>33</v>
      </c>
      <c r="B23" s="8" t="s">
        <v>15</v>
      </c>
      <c r="C23" s="33">
        <f>RS!C17</f>
        <v>1964</v>
      </c>
      <c r="D23" s="20">
        <f t="shared" si="0"/>
        <v>1.9418243657432124</v>
      </c>
      <c r="E23" s="33">
        <f>RS!E17</f>
        <v>6090832</v>
      </c>
      <c r="F23" s="20">
        <f t="shared" si="1"/>
        <v>3.0866239264304509</v>
      </c>
      <c r="G23" s="33">
        <f>RS!G17</f>
        <v>0</v>
      </c>
      <c r="H23" s="49">
        <f t="shared" si="2"/>
        <v>0</v>
      </c>
      <c r="I23" s="33">
        <f>RS!I17</f>
        <v>0</v>
      </c>
      <c r="J23" s="20">
        <f t="shared" si="3"/>
        <v>0</v>
      </c>
      <c r="K23" s="33">
        <f>RS!K17</f>
        <v>1964</v>
      </c>
      <c r="L23" s="49">
        <f t="shared" si="4"/>
        <v>1.7664094400374148</v>
      </c>
      <c r="M23" s="34">
        <f t="shared" si="6"/>
        <v>6090832</v>
      </c>
      <c r="N23" s="20">
        <f t="shared" si="5"/>
        <v>2.3139520328408958</v>
      </c>
    </row>
    <row r="24" spans="1:14" x14ac:dyDescent="0.25">
      <c r="A24" s="27" t="s">
        <v>34</v>
      </c>
      <c r="B24" s="8" t="s">
        <v>16</v>
      </c>
      <c r="C24" s="33">
        <f>RS!C18</f>
        <v>724</v>
      </c>
      <c r="D24" s="20">
        <f t="shared" si="0"/>
        <v>0.71582527535544083</v>
      </c>
      <c r="E24" s="33">
        <f>RS!E18</f>
        <v>3087803</v>
      </c>
      <c r="F24" s="20">
        <f t="shared" si="1"/>
        <v>1.5647922352650223</v>
      </c>
      <c r="G24" s="33">
        <f>RS!G18</f>
        <v>0</v>
      </c>
      <c r="H24" s="49">
        <f t="shared" si="2"/>
        <v>0</v>
      </c>
      <c r="I24" s="33">
        <f>RS!I18</f>
        <v>0</v>
      </c>
      <c r="J24" s="20">
        <f t="shared" si="3"/>
        <v>0</v>
      </c>
      <c r="K24" s="33">
        <f>RS!K18</f>
        <v>724</v>
      </c>
      <c r="L24" s="49">
        <f t="shared" si="4"/>
        <v>0.65116111740686777</v>
      </c>
      <c r="M24" s="34">
        <f t="shared" si="6"/>
        <v>3087803</v>
      </c>
      <c r="N24" s="20">
        <f t="shared" si="5"/>
        <v>1.1730791505761804</v>
      </c>
    </row>
    <row r="25" spans="1:14" x14ac:dyDescent="0.25">
      <c r="A25" s="27" t="s">
        <v>35</v>
      </c>
      <c r="B25" s="8" t="s">
        <v>8</v>
      </c>
      <c r="C25" s="33">
        <f>RS!C19</f>
        <v>1580</v>
      </c>
      <c r="D25" s="20">
        <f t="shared" si="0"/>
        <v>1.5621601313005478</v>
      </c>
      <c r="E25" s="33">
        <f>RS!E19</f>
        <v>4986454</v>
      </c>
      <c r="F25" s="20">
        <f t="shared" si="1"/>
        <v>2.5269631840846749</v>
      </c>
      <c r="G25" s="33">
        <f>RS!G19</f>
        <v>0</v>
      </c>
      <c r="H25" s="49">
        <f t="shared" si="2"/>
        <v>0</v>
      </c>
      <c r="I25" s="33">
        <f>RS!I19</f>
        <v>0</v>
      </c>
      <c r="J25" s="20">
        <f t="shared" si="3"/>
        <v>0</v>
      </c>
      <c r="K25" s="33">
        <f>RS!K19</f>
        <v>1580</v>
      </c>
      <c r="L25" s="49">
        <f t="shared" si="4"/>
        <v>1.4210422175453743</v>
      </c>
      <c r="M25" s="34">
        <f t="shared" si="6"/>
        <v>4986454</v>
      </c>
      <c r="N25" s="20">
        <f t="shared" si="5"/>
        <v>1.8943906792976095</v>
      </c>
    </row>
    <row r="26" spans="1:14" x14ac:dyDescent="0.25">
      <c r="A26" s="27" t="s">
        <v>36</v>
      </c>
      <c r="B26" s="8" t="s">
        <v>12</v>
      </c>
      <c r="C26" s="33">
        <f>RS!C20</f>
        <v>769</v>
      </c>
      <c r="D26" s="20">
        <f t="shared" si="0"/>
        <v>0.76031717782919062</v>
      </c>
      <c r="E26" s="33">
        <f>RS!E20</f>
        <v>2627707</v>
      </c>
      <c r="F26" s="20">
        <f t="shared" si="1"/>
        <v>1.33163142536993</v>
      </c>
      <c r="G26" s="33">
        <f>RS!G20</f>
        <v>0</v>
      </c>
      <c r="H26" s="49">
        <f t="shared" si="2"/>
        <v>0</v>
      </c>
      <c r="I26" s="33">
        <f>RS!I20</f>
        <v>0</v>
      </c>
      <c r="J26" s="20">
        <f t="shared" si="3"/>
        <v>0</v>
      </c>
      <c r="K26" s="33">
        <f>RS!K20</f>
        <v>769</v>
      </c>
      <c r="L26" s="49">
        <f t="shared" si="4"/>
        <v>0.69163383879265372</v>
      </c>
      <c r="M26" s="34">
        <f t="shared" si="6"/>
        <v>2627707</v>
      </c>
      <c r="N26" s="20">
        <f t="shared" si="5"/>
        <v>0.99828528423707175</v>
      </c>
    </row>
    <row r="27" spans="1:14" x14ac:dyDescent="0.25">
      <c r="A27" s="27" t="s">
        <v>37</v>
      </c>
      <c r="B27" s="8" t="s">
        <v>48</v>
      </c>
      <c r="C27" s="33">
        <f>RS!C21</f>
        <v>2095</v>
      </c>
      <c r="D27" s="20">
        <f t="shared" si="0"/>
        <v>2.0713452373890173</v>
      </c>
      <c r="E27" s="33">
        <f>RS!E21</f>
        <v>5605648</v>
      </c>
      <c r="F27" s="20">
        <f t="shared" si="1"/>
        <v>2.8407493820133283</v>
      </c>
      <c r="G27" s="33">
        <f>RS!G21</f>
        <v>0</v>
      </c>
      <c r="H27" s="49">
        <f t="shared" si="2"/>
        <v>0</v>
      </c>
      <c r="I27" s="33">
        <f>RS!I21</f>
        <v>0</v>
      </c>
      <c r="J27" s="20">
        <f t="shared" si="3"/>
        <v>0</v>
      </c>
      <c r="K27" s="33">
        <f>RS!K21</f>
        <v>2095</v>
      </c>
      <c r="L27" s="49">
        <f t="shared" si="4"/>
        <v>1.8842300289604805</v>
      </c>
      <c r="M27" s="34">
        <f t="shared" si="6"/>
        <v>5605648</v>
      </c>
      <c r="N27" s="20">
        <f t="shared" si="5"/>
        <v>2.1296270501288661</v>
      </c>
    </row>
    <row r="28" spans="1:14" x14ac:dyDescent="0.25">
      <c r="A28" s="27" t="s">
        <v>38</v>
      </c>
      <c r="B28" s="8" t="s">
        <v>4</v>
      </c>
      <c r="C28" s="33">
        <f>FBiH!C17</f>
        <v>6572</v>
      </c>
      <c r="D28" s="20">
        <f t="shared" si="0"/>
        <v>6.4977951790551893</v>
      </c>
      <c r="E28" s="33">
        <f>FBiH!E17</f>
        <v>16656521</v>
      </c>
      <c r="F28" s="20">
        <f t="shared" si="1"/>
        <v>8.4409512936313558</v>
      </c>
      <c r="G28" s="33">
        <f>FBiH!G17</f>
        <v>334</v>
      </c>
      <c r="H28" s="49">
        <f t="shared" si="2"/>
        <v>3.3253683791318198</v>
      </c>
      <c r="I28" s="33">
        <f>FBiH!I17</f>
        <v>1522485</v>
      </c>
      <c r="J28" s="20">
        <f t="shared" si="3"/>
        <v>2.3105712079685126</v>
      </c>
      <c r="K28" s="33">
        <f>FBiH!K17</f>
        <v>6906</v>
      </c>
      <c r="L28" s="49">
        <f t="shared" si="4"/>
        <v>6.2112136420052888</v>
      </c>
      <c r="M28" s="34">
        <f t="shared" si="6"/>
        <v>18179006</v>
      </c>
      <c r="N28" s="20">
        <f t="shared" si="5"/>
        <v>6.9063385574789855</v>
      </c>
    </row>
    <row r="29" spans="1:14" x14ac:dyDescent="0.25">
      <c r="A29" s="27" t="s">
        <v>39</v>
      </c>
      <c r="B29" s="8" t="s">
        <v>17</v>
      </c>
      <c r="C29" s="33">
        <f>RS!C22</f>
        <v>192</v>
      </c>
      <c r="D29" s="20">
        <f t="shared" si="0"/>
        <v>0.18983211722133239</v>
      </c>
      <c r="E29" s="33">
        <f>RS!E22</f>
        <v>661113</v>
      </c>
      <c r="F29" s="20">
        <f t="shared" si="1"/>
        <v>0.3350293036935208</v>
      </c>
      <c r="G29" s="33">
        <f>RS!G22</f>
        <v>0</v>
      </c>
      <c r="H29" s="49">
        <f t="shared" si="2"/>
        <v>0</v>
      </c>
      <c r="I29" s="33">
        <f>RS!I22</f>
        <v>0</v>
      </c>
      <c r="J29" s="20">
        <f t="shared" si="3"/>
        <v>0</v>
      </c>
      <c r="K29" s="33">
        <f>RS!K22</f>
        <v>192</v>
      </c>
      <c r="L29" s="49">
        <f t="shared" si="4"/>
        <v>0.17268361124602019</v>
      </c>
      <c r="M29" s="34">
        <f t="shared" si="6"/>
        <v>661113</v>
      </c>
      <c r="N29" s="20">
        <f t="shared" si="5"/>
        <v>0.25116170833271106</v>
      </c>
    </row>
    <row r="30" spans="1:14" x14ac:dyDescent="0.25">
      <c r="A30" s="27" t="s">
        <v>59</v>
      </c>
      <c r="B30" s="8" t="s">
        <v>5</v>
      </c>
      <c r="C30" s="33">
        <f>FBiH!C18</f>
        <v>7233</v>
      </c>
      <c r="D30" s="20">
        <f t="shared" si="0"/>
        <v>7.1513317909473813</v>
      </c>
      <c r="E30" s="33">
        <f>FBiH!E18</f>
        <v>11608839</v>
      </c>
      <c r="F30" s="20">
        <f t="shared" si="1"/>
        <v>5.8829598674662096</v>
      </c>
      <c r="G30" s="33">
        <f>FBiH!G18</f>
        <v>2324</v>
      </c>
      <c r="H30" s="49">
        <f t="shared" si="2"/>
        <v>23.138191955396255</v>
      </c>
      <c r="I30" s="33">
        <f>FBiH!I18</f>
        <v>7210467</v>
      </c>
      <c r="J30" s="20">
        <f t="shared" si="3"/>
        <v>10.942831913750938</v>
      </c>
      <c r="K30" s="33">
        <f>FBiH!K18</f>
        <v>9557</v>
      </c>
      <c r="L30" s="49">
        <f t="shared" si="4"/>
        <v>8.5955066285323696</v>
      </c>
      <c r="M30" s="34">
        <f t="shared" si="6"/>
        <v>18819306</v>
      </c>
      <c r="N30" s="20">
        <f t="shared" si="5"/>
        <v>7.1495932534922773</v>
      </c>
    </row>
    <row r="31" spans="1:14" x14ac:dyDescent="0.25">
      <c r="A31" s="27" t="s">
        <v>40</v>
      </c>
      <c r="B31" s="8" t="s">
        <v>6</v>
      </c>
      <c r="C31" s="33">
        <f>FBiH!C19</f>
        <v>13119</v>
      </c>
      <c r="D31" s="20">
        <f t="shared" si="0"/>
        <v>12.970872634513853</v>
      </c>
      <c r="E31" s="33">
        <f>FBiH!E19</f>
        <v>7514883</v>
      </c>
      <c r="F31" s="20">
        <f t="shared" si="1"/>
        <v>3.8082839375844619</v>
      </c>
      <c r="G31" s="33">
        <f>FBiH!G19</f>
        <v>2041</v>
      </c>
      <c r="H31" s="49">
        <f t="shared" si="2"/>
        <v>20.32058940661091</v>
      </c>
      <c r="I31" s="33">
        <f>FBiH!I19</f>
        <v>13298981</v>
      </c>
      <c r="J31" s="20">
        <f t="shared" si="3"/>
        <v>20.182952603093163</v>
      </c>
      <c r="K31" s="33">
        <f>FBiH!K19</f>
        <v>15160</v>
      </c>
      <c r="L31" s="49">
        <f t="shared" si="4"/>
        <v>13.63481013796701</v>
      </c>
      <c r="M31" s="34">
        <f t="shared" si="6"/>
        <v>20813864</v>
      </c>
      <c r="N31" s="20">
        <f t="shared" si="5"/>
        <v>7.90734055939713</v>
      </c>
    </row>
    <row r="32" spans="1:14" x14ac:dyDescent="0.25">
      <c r="A32" s="27" t="s">
        <v>41</v>
      </c>
      <c r="B32" s="8" t="s">
        <v>52</v>
      </c>
      <c r="C32" s="33">
        <f>FBiH!C20</f>
        <v>825</v>
      </c>
      <c r="D32" s="20">
        <f t="shared" si="0"/>
        <v>0.81568487868541262</v>
      </c>
      <c r="E32" s="33">
        <f>FBiH!E20</f>
        <v>500211</v>
      </c>
      <c r="F32" s="20">
        <f t="shared" si="1"/>
        <v>0.25348971057873576</v>
      </c>
      <c r="G32" s="33">
        <f>FBiH!G20</f>
        <v>2128</v>
      </c>
      <c r="H32" s="49">
        <f t="shared" si="2"/>
        <v>21.186778176025488</v>
      </c>
      <c r="I32" s="33">
        <f>FBiH!I20</f>
        <v>16241575</v>
      </c>
      <c r="J32" s="20">
        <f t="shared" si="3"/>
        <v>24.648725975665567</v>
      </c>
      <c r="K32" s="33">
        <f>FBiH!K20</f>
        <v>2953</v>
      </c>
      <c r="L32" s="49">
        <f t="shared" si="4"/>
        <v>2.6559099167161331</v>
      </c>
      <c r="M32" s="34">
        <f t="shared" si="6"/>
        <v>16741786</v>
      </c>
      <c r="N32" s="20">
        <f t="shared" si="5"/>
        <v>6.3603280714502146</v>
      </c>
    </row>
    <row r="33" spans="1:14" x14ac:dyDescent="0.25">
      <c r="A33" s="27" t="s">
        <v>42</v>
      </c>
      <c r="B33" s="8" t="s">
        <v>20</v>
      </c>
      <c r="C33" s="33">
        <f>RS!C23</f>
        <v>2150</v>
      </c>
      <c r="D33" s="20">
        <f t="shared" si="0"/>
        <v>2.1257242293013783</v>
      </c>
      <c r="E33" s="33">
        <f>RS!E23</f>
        <v>4550721</v>
      </c>
      <c r="F33" s="20">
        <f t="shared" si="1"/>
        <v>2.3061487036761985</v>
      </c>
      <c r="G33" s="33">
        <f>RS!G23</f>
        <v>166</v>
      </c>
      <c r="H33" s="49">
        <f t="shared" si="2"/>
        <v>1.6527279968140181</v>
      </c>
      <c r="I33" s="33">
        <f>RS!I23</f>
        <v>1145330</v>
      </c>
      <c r="J33" s="20">
        <f t="shared" si="3"/>
        <v>1.7381888961944296</v>
      </c>
      <c r="K33" s="33">
        <f>RS!K23</f>
        <v>2316</v>
      </c>
      <c r="L33" s="49">
        <f t="shared" si="4"/>
        <v>2.0829960606551188</v>
      </c>
      <c r="M33" s="34">
        <f t="shared" si="6"/>
        <v>5696051</v>
      </c>
      <c r="N33" s="20">
        <f t="shared" si="5"/>
        <v>2.1639718170876194</v>
      </c>
    </row>
    <row r="34" spans="1:14" ht="15.75" thickBot="1" x14ac:dyDescent="0.3">
      <c r="A34" s="38"/>
      <c r="B34" s="39" t="s">
        <v>47</v>
      </c>
      <c r="C34" s="44">
        <f t="shared" ref="C34:N34" si="7">SUM(C11:C33)</f>
        <v>101142</v>
      </c>
      <c r="D34" s="40">
        <f t="shared" si="7"/>
        <v>100</v>
      </c>
      <c r="E34" s="44">
        <f t="shared" si="7"/>
        <v>197329903</v>
      </c>
      <c r="F34" s="40">
        <f t="shared" si="7"/>
        <v>100</v>
      </c>
      <c r="G34" s="44">
        <f t="shared" si="7"/>
        <v>10044</v>
      </c>
      <c r="H34" s="40">
        <f t="shared" si="7"/>
        <v>99.999999999999986</v>
      </c>
      <c r="I34" s="44">
        <f>SUM(I11:I33)</f>
        <v>65892148</v>
      </c>
      <c r="J34" s="41">
        <f t="shared" si="7"/>
        <v>100</v>
      </c>
      <c r="K34" s="44">
        <f>SUM(K11:K33)</f>
        <v>111186</v>
      </c>
      <c r="L34" s="40">
        <f t="shared" si="7"/>
        <v>99.999999999999972</v>
      </c>
      <c r="M34" s="44">
        <f>SUM(M11:M33)</f>
        <v>263222051</v>
      </c>
      <c r="N34" s="41">
        <f t="shared" si="7"/>
        <v>99.999999999999986</v>
      </c>
    </row>
    <row r="36" spans="1:14" s="72" customFormat="1" ht="12" x14ac:dyDescent="0.25">
      <c r="A36" s="72" t="s">
        <v>58</v>
      </c>
      <c r="B36" s="71"/>
    </row>
    <row r="37" spans="1:14" x14ac:dyDescent="0.25">
      <c r="C37" s="12"/>
      <c r="D37" s="12"/>
      <c r="H37" s="13"/>
      <c r="I37" s="13"/>
    </row>
    <row r="38" spans="1:14" x14ac:dyDescent="0.25">
      <c r="C38" s="25"/>
    </row>
    <row r="39" spans="1:14" x14ac:dyDescent="0.25">
      <c r="B39" s="29"/>
      <c r="C39" s="9"/>
    </row>
    <row r="40" spans="1:14" x14ac:dyDescent="0.25">
      <c r="B40" s="29"/>
    </row>
    <row r="41" spans="1:14" x14ac:dyDescent="0.25">
      <c r="B41" s="29"/>
      <c r="C41" s="9"/>
      <c r="E41" s="26"/>
      <c r="F41" s="26"/>
    </row>
    <row r="42" spans="1:14" x14ac:dyDescent="0.25">
      <c r="B42" s="29"/>
      <c r="C42" s="9"/>
      <c r="D42" s="18"/>
      <c r="I42" s="9"/>
    </row>
    <row r="43" spans="1:14" x14ac:dyDescent="0.25">
      <c r="B43" s="29"/>
      <c r="C43" s="9"/>
      <c r="I43" s="9"/>
    </row>
    <row r="44" spans="1:14" x14ac:dyDescent="0.25">
      <c r="B44" s="29"/>
    </row>
    <row r="45" spans="1:14" x14ac:dyDescent="0.25">
      <c r="B45" s="29"/>
      <c r="C45" s="30"/>
      <c r="D45" s="30"/>
      <c r="E45" s="30"/>
      <c r="F45" s="30"/>
    </row>
    <row r="46" spans="1:14" x14ac:dyDescent="0.25">
      <c r="B46" s="29"/>
      <c r="C46" s="30"/>
      <c r="D46" s="30"/>
      <c r="E46" s="30"/>
      <c r="F46" s="30"/>
    </row>
    <row r="47" spans="1:14" x14ac:dyDescent="0.25">
      <c r="B47" s="29"/>
      <c r="C47" s="30"/>
      <c r="D47" s="31"/>
      <c r="E47" s="30"/>
      <c r="F47" s="30"/>
    </row>
    <row r="48" spans="1:14" x14ac:dyDescent="0.25">
      <c r="B48" s="29"/>
      <c r="C48" s="30"/>
      <c r="D48" s="30"/>
      <c r="E48" s="30"/>
      <c r="F48" s="30"/>
    </row>
    <row r="49" spans="2:6" x14ac:dyDescent="0.25">
      <c r="B49" s="29"/>
      <c r="C49" s="30"/>
      <c r="D49" s="30"/>
      <c r="E49" s="30"/>
      <c r="F49" s="30"/>
    </row>
    <row r="50" spans="2:6" x14ac:dyDescent="0.25">
      <c r="B50" s="29"/>
      <c r="C50" s="30"/>
      <c r="D50" s="30"/>
      <c r="E50" s="30"/>
      <c r="F50" s="30"/>
    </row>
    <row r="51" spans="2:6" x14ac:dyDescent="0.25">
      <c r="B51" s="29"/>
      <c r="C51" s="30"/>
      <c r="D51" s="30"/>
      <c r="E51" s="30"/>
      <c r="F51" s="30"/>
    </row>
    <row r="52" spans="2:6" x14ac:dyDescent="0.25">
      <c r="B52" s="29"/>
      <c r="C52" s="30"/>
      <c r="D52" s="30"/>
      <c r="E52" s="30"/>
      <c r="F52" s="30"/>
    </row>
    <row r="53" spans="2:6" x14ac:dyDescent="0.25">
      <c r="B53" s="29"/>
      <c r="C53" s="30"/>
      <c r="D53" s="30"/>
      <c r="E53" s="30"/>
      <c r="F53" s="30"/>
    </row>
    <row r="54" spans="2:6" x14ac:dyDescent="0.25">
      <c r="B54" s="29"/>
      <c r="C54" s="30"/>
      <c r="D54" s="30"/>
      <c r="E54" s="30"/>
      <c r="F54" s="30"/>
    </row>
    <row r="55" spans="2:6" x14ac:dyDescent="0.25">
      <c r="B55" s="29"/>
      <c r="C55" s="30"/>
      <c r="D55" s="30"/>
      <c r="E55" s="30"/>
      <c r="F55" s="30"/>
    </row>
    <row r="56" spans="2:6" x14ac:dyDescent="0.25">
      <c r="B56" s="29"/>
      <c r="C56" s="30"/>
      <c r="D56" s="30"/>
      <c r="E56" s="30"/>
      <c r="F56" s="30"/>
    </row>
    <row r="57" spans="2:6" x14ac:dyDescent="0.25">
      <c r="B57" s="29"/>
      <c r="C57" s="30"/>
      <c r="D57" s="30"/>
      <c r="E57" s="30"/>
      <c r="F57" s="30"/>
    </row>
    <row r="58" spans="2:6" x14ac:dyDescent="0.25">
      <c r="B58" s="29"/>
      <c r="C58" s="30"/>
      <c r="D58" s="30"/>
      <c r="E58" s="30"/>
      <c r="F58" s="30"/>
    </row>
    <row r="59" spans="2:6" x14ac:dyDescent="0.25">
      <c r="B59" s="29"/>
      <c r="C59" s="30"/>
      <c r="D59" s="30"/>
      <c r="E59" s="30"/>
      <c r="F59" s="30"/>
    </row>
    <row r="60" spans="2:6" x14ac:dyDescent="0.25">
      <c r="B60" s="29"/>
      <c r="C60" s="30"/>
      <c r="D60" s="30"/>
      <c r="E60" s="30"/>
      <c r="F60" s="30"/>
    </row>
    <row r="61" spans="2:6" x14ac:dyDescent="0.25">
      <c r="B61" s="29"/>
      <c r="C61" s="30"/>
      <c r="D61" s="30"/>
      <c r="E61" s="30"/>
      <c r="F61" s="30"/>
    </row>
    <row r="62" spans="2:6" x14ac:dyDescent="0.25">
      <c r="B62" s="29"/>
      <c r="C62" s="30"/>
      <c r="D62" s="30"/>
      <c r="E62" s="30"/>
      <c r="F62" s="30"/>
    </row>
    <row r="63" spans="2:6" x14ac:dyDescent="0.25">
      <c r="B63" s="29"/>
      <c r="C63" s="30"/>
      <c r="D63" s="30"/>
      <c r="E63" s="30"/>
      <c r="F63" s="30"/>
    </row>
    <row r="64" spans="2:6" x14ac:dyDescent="0.25">
      <c r="B64" s="29"/>
      <c r="C64" s="30"/>
      <c r="D64" s="30"/>
      <c r="E64" s="30"/>
      <c r="F64" s="30"/>
    </row>
    <row r="65" spans="2:6" x14ac:dyDescent="0.25">
      <c r="B65" s="29"/>
      <c r="C65" s="30"/>
      <c r="D65" s="30"/>
      <c r="E65" s="30"/>
      <c r="F65" s="30"/>
    </row>
    <row r="66" spans="2:6" x14ac:dyDescent="0.25">
      <c r="B66" s="29"/>
      <c r="C66" s="30"/>
      <c r="D66" s="30"/>
      <c r="E66" s="30"/>
      <c r="F66" s="30"/>
    </row>
    <row r="67" spans="2:6" x14ac:dyDescent="0.25">
      <c r="B67" s="29"/>
      <c r="C67" s="30"/>
      <c r="D67" s="30"/>
      <c r="E67" s="30"/>
      <c r="F67" s="30"/>
    </row>
    <row r="68" spans="2:6" x14ac:dyDescent="0.25">
      <c r="B68" s="29"/>
      <c r="C68" s="30"/>
      <c r="D68" s="30"/>
      <c r="E68" s="30"/>
      <c r="F68" s="30"/>
    </row>
    <row r="69" spans="2:6" x14ac:dyDescent="0.25">
      <c r="B69" s="29"/>
      <c r="C69" s="30"/>
      <c r="D69" s="30"/>
      <c r="E69" s="30"/>
      <c r="F69" s="30"/>
    </row>
    <row r="70" spans="2:6" x14ac:dyDescent="0.25">
      <c r="B70" s="29"/>
      <c r="C70" s="30"/>
      <c r="D70" s="30"/>
      <c r="E70" s="30"/>
      <c r="F70" s="30"/>
    </row>
    <row r="71" spans="2:6" x14ac:dyDescent="0.25">
      <c r="B71" s="29"/>
      <c r="C71" s="30"/>
      <c r="D71" s="30"/>
      <c r="E71" s="30"/>
      <c r="F71" s="30"/>
    </row>
    <row r="72" spans="2:6" x14ac:dyDescent="0.25">
      <c r="E72" s="28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E13:L13 F11 J11 E16:L17 E33:L33 F12 F14 F15 E19:L20 F18 E22:L27 F21 E29:L29 F28 F30 F31:F32 H11 H12 H14 H15 H18 H21 H28 H30 H31:H32 J12 J14 J15 J18 J21 J28 J30 J31:J32 L11 L12 L14 L15 L18 L21 L28 L30 L31:L32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F35E-DCD9-4510-81C5-101DFCC234C5}">
  <dimension ref="A6:N23"/>
  <sheetViews>
    <sheetView showGridLines="0" tabSelected="1" showRuler="0" view="pageLayout" topLeftCell="B4" zoomScaleNormal="70" workbookViewId="0">
      <selection activeCell="D41" sqref="D41"/>
    </sheetView>
  </sheetViews>
  <sheetFormatPr defaultRowHeight="15" x14ac:dyDescent="0.25"/>
  <cols>
    <col min="1" max="1" width="5" customWidth="1"/>
    <col min="2" max="2" width="20.28515625" customWidth="1"/>
    <col min="3" max="3" width="9.42578125" customWidth="1"/>
    <col min="4" max="5" width="11.85546875" customWidth="1"/>
    <col min="6" max="6" width="11.7109375" customWidth="1"/>
    <col min="7" max="8" width="9" customWidth="1"/>
    <col min="9" max="9" width="13.42578125" customWidth="1"/>
    <col min="10" max="10" width="12.5703125" customWidth="1"/>
    <col min="11" max="12" width="9.85546875" customWidth="1"/>
    <col min="13" max="13" width="14.42578125" customWidth="1"/>
    <col min="14" max="14" width="12.42578125" customWidth="1"/>
  </cols>
  <sheetData>
    <row r="6" spans="1:14" ht="19.5" customHeight="1" x14ac:dyDescent="0.25">
      <c r="A6" s="85" t="s">
        <v>45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18.75" customHeight="1" thickBot="1" x14ac:dyDescent="0.3">
      <c r="A7" s="14"/>
      <c r="B7" s="21"/>
      <c r="C7" s="14"/>
      <c r="D7" s="22"/>
      <c r="E7" s="14"/>
      <c r="F7" s="21"/>
      <c r="G7" s="14"/>
      <c r="H7" s="23"/>
      <c r="I7" s="21"/>
      <c r="J7" s="21"/>
      <c r="K7" s="14"/>
      <c r="L7" s="23"/>
      <c r="M7" s="21"/>
    </row>
    <row r="8" spans="1:14" x14ac:dyDescent="0.25">
      <c r="A8" s="4"/>
      <c r="B8" s="77" t="s">
        <v>7</v>
      </c>
      <c r="C8" s="82" t="s">
        <v>49</v>
      </c>
      <c r="D8" s="82"/>
      <c r="E8" s="83"/>
      <c r="F8" s="83"/>
      <c r="G8" s="82" t="s">
        <v>50</v>
      </c>
      <c r="H8" s="82"/>
      <c r="I8" s="82"/>
      <c r="J8" s="82"/>
      <c r="K8" s="82" t="s">
        <v>51</v>
      </c>
      <c r="L8" s="82"/>
      <c r="M8" s="82"/>
      <c r="N8" s="84"/>
    </row>
    <row r="9" spans="1:14" ht="21.75" customHeight="1" x14ac:dyDescent="0.25">
      <c r="A9" s="5"/>
      <c r="B9" s="78"/>
      <c r="C9" s="80" t="s">
        <v>43</v>
      </c>
      <c r="D9" s="80"/>
      <c r="E9" s="80" t="s">
        <v>19</v>
      </c>
      <c r="F9" s="80"/>
      <c r="G9" s="80" t="s">
        <v>43</v>
      </c>
      <c r="H9" s="80"/>
      <c r="I9" s="80" t="s">
        <v>19</v>
      </c>
      <c r="J9" s="80"/>
      <c r="K9" s="80" t="s">
        <v>43</v>
      </c>
      <c r="L9" s="80"/>
      <c r="M9" s="80" t="s">
        <v>19</v>
      </c>
      <c r="N9" s="81"/>
    </row>
    <row r="10" spans="1:14" ht="15.75" thickBot="1" x14ac:dyDescent="0.3">
      <c r="A10" s="6"/>
      <c r="B10" s="79"/>
      <c r="C10" s="73" t="s">
        <v>60</v>
      </c>
      <c r="D10" s="37" t="s">
        <v>44</v>
      </c>
      <c r="E10" s="76" t="s">
        <v>60</v>
      </c>
      <c r="F10" s="7" t="s">
        <v>44</v>
      </c>
      <c r="G10" s="76" t="s">
        <v>60</v>
      </c>
      <c r="H10" s="37" t="s">
        <v>44</v>
      </c>
      <c r="I10" s="76" t="s">
        <v>60</v>
      </c>
      <c r="J10" s="7" t="s">
        <v>44</v>
      </c>
      <c r="K10" s="76" t="s">
        <v>60</v>
      </c>
      <c r="L10" s="37" t="s">
        <v>44</v>
      </c>
      <c r="M10" s="76" t="s">
        <v>60</v>
      </c>
      <c r="N10" s="11" t="s">
        <v>44</v>
      </c>
    </row>
    <row r="11" spans="1:14" x14ac:dyDescent="0.25">
      <c r="A11" s="27" t="s">
        <v>21</v>
      </c>
      <c r="B11" s="8" t="s">
        <v>46</v>
      </c>
      <c r="C11" s="34">
        <v>13608</v>
      </c>
      <c r="D11" s="20">
        <f>C11/C$21*100</f>
        <v>16.207138858783036</v>
      </c>
      <c r="E11" s="35">
        <v>25492681</v>
      </c>
      <c r="F11" s="20">
        <f>E11/E$21*100</f>
        <v>17.68699303153727</v>
      </c>
      <c r="G11" s="35">
        <v>350</v>
      </c>
      <c r="H11" s="47">
        <f>G11/G$21*100</f>
        <v>3.9995429093817849</v>
      </c>
      <c r="I11" s="35">
        <v>3574532</v>
      </c>
      <c r="J11" s="20">
        <f>I11/I$21*100</f>
        <v>6.4136474737075995</v>
      </c>
      <c r="K11" s="35">
        <f t="shared" ref="K11:K20" si="0">C11+G11</f>
        <v>13958</v>
      </c>
      <c r="L11" s="47">
        <f>K11/K$21*100</f>
        <v>15.0549000151002</v>
      </c>
      <c r="M11" s="35">
        <f>E11+I11</f>
        <v>29067213</v>
      </c>
      <c r="N11" s="20">
        <f>M11/M$21*100</f>
        <v>14.543381179207451</v>
      </c>
    </row>
    <row r="12" spans="1:14" x14ac:dyDescent="0.25">
      <c r="A12" s="27" t="s">
        <v>22</v>
      </c>
      <c r="B12" s="51" t="s">
        <v>55</v>
      </c>
      <c r="C12" s="33">
        <v>23333</v>
      </c>
      <c r="D12" s="20">
        <f t="shared" ref="D12:D19" si="1">C12/C$21*100</f>
        <v>27.789621619046486</v>
      </c>
      <c r="E12" s="35">
        <v>36029398</v>
      </c>
      <c r="F12" s="20">
        <f t="shared" ref="F12:F19" si="2">E12/E$21*100</f>
        <v>24.997437945286443</v>
      </c>
      <c r="G12" s="35">
        <v>0</v>
      </c>
      <c r="H12" s="47">
        <f t="shared" ref="H12:H19" si="3">G12/G$21*100</f>
        <v>0</v>
      </c>
      <c r="I12" s="35">
        <v>0</v>
      </c>
      <c r="J12" s="20">
        <f t="shared" ref="J12:J19" si="4">I12/I$21*100</f>
        <v>0</v>
      </c>
      <c r="K12" s="35">
        <f t="shared" si="0"/>
        <v>23333</v>
      </c>
      <c r="L12" s="47">
        <f t="shared" ref="L12:L19" si="5">K12/K$21*100</f>
        <v>25.166641499665637</v>
      </c>
      <c r="M12" s="35">
        <f t="shared" ref="M12:M20" si="6">E12+I12</f>
        <v>36029398</v>
      </c>
      <c r="N12" s="20">
        <f t="shared" ref="N12:N19" si="7">M12/M$21*100</f>
        <v>18.026814912436723</v>
      </c>
    </row>
    <row r="13" spans="1:14" x14ac:dyDescent="0.25">
      <c r="A13" s="27" t="s">
        <v>23</v>
      </c>
      <c r="B13" s="8" t="s">
        <v>0</v>
      </c>
      <c r="C13" s="33">
        <v>2506</v>
      </c>
      <c r="D13" s="20">
        <f t="shared" si="1"/>
        <v>2.9846479997141597</v>
      </c>
      <c r="E13" s="35">
        <v>8543901</v>
      </c>
      <c r="F13" s="20">
        <f t="shared" si="2"/>
        <v>5.9278158091392701</v>
      </c>
      <c r="G13" s="35">
        <v>0</v>
      </c>
      <c r="H13" s="47">
        <f t="shared" si="3"/>
        <v>0</v>
      </c>
      <c r="I13" s="36">
        <v>0</v>
      </c>
      <c r="J13" s="20">
        <f t="shared" si="4"/>
        <v>0</v>
      </c>
      <c r="K13" s="35">
        <f t="shared" si="0"/>
        <v>2506</v>
      </c>
      <c r="L13" s="47">
        <f t="shared" si="5"/>
        <v>2.7029359104342383</v>
      </c>
      <c r="M13" s="35">
        <f t="shared" si="6"/>
        <v>8543901</v>
      </c>
      <c r="N13" s="20">
        <f t="shared" si="7"/>
        <v>4.2748236303360674</v>
      </c>
    </row>
    <row r="14" spans="1:14" x14ac:dyDescent="0.25">
      <c r="A14" s="27" t="s">
        <v>24</v>
      </c>
      <c r="B14" s="8" t="s">
        <v>1</v>
      </c>
      <c r="C14" s="33">
        <v>4655</v>
      </c>
      <c r="D14" s="20">
        <f t="shared" si="1"/>
        <v>5.5441087145528387</v>
      </c>
      <c r="E14" s="35">
        <v>11266651</v>
      </c>
      <c r="F14" s="20">
        <f t="shared" si="2"/>
        <v>7.8168780178813835</v>
      </c>
      <c r="G14" s="35">
        <v>220</v>
      </c>
      <c r="H14" s="47">
        <f t="shared" si="3"/>
        <v>2.5139984001828362</v>
      </c>
      <c r="I14" s="36">
        <v>1977223</v>
      </c>
      <c r="J14" s="20">
        <f t="shared" si="4"/>
        <v>3.5476563921952753</v>
      </c>
      <c r="K14" s="35">
        <f t="shared" si="0"/>
        <v>4875</v>
      </c>
      <c r="L14" s="47">
        <f t="shared" si="5"/>
        <v>5.2581055719740277</v>
      </c>
      <c r="M14" s="35">
        <f t="shared" si="6"/>
        <v>13243874</v>
      </c>
      <c r="N14" s="20">
        <f t="shared" si="7"/>
        <v>6.6263906302745603</v>
      </c>
    </row>
    <row r="15" spans="1:14" x14ac:dyDescent="0.25">
      <c r="A15" s="27" t="s">
        <v>25</v>
      </c>
      <c r="B15" s="8" t="s">
        <v>2</v>
      </c>
      <c r="C15" s="33">
        <v>9353</v>
      </c>
      <c r="D15" s="20">
        <f t="shared" si="1"/>
        <v>11.13943046341841</v>
      </c>
      <c r="E15" s="35">
        <v>20821566</v>
      </c>
      <c r="F15" s="20">
        <f t="shared" si="2"/>
        <v>14.446142120073338</v>
      </c>
      <c r="G15" s="35">
        <v>0</v>
      </c>
      <c r="H15" s="47">
        <f t="shared" si="3"/>
        <v>0</v>
      </c>
      <c r="I15" s="35">
        <v>0</v>
      </c>
      <c r="J15" s="20">
        <f t="shared" si="4"/>
        <v>0</v>
      </c>
      <c r="K15" s="35">
        <f t="shared" si="0"/>
        <v>9353</v>
      </c>
      <c r="L15" s="47">
        <f t="shared" si="5"/>
        <v>10.088012597881658</v>
      </c>
      <c r="M15" s="35">
        <f t="shared" si="6"/>
        <v>20821566</v>
      </c>
      <c r="N15" s="20">
        <f t="shared" si="7"/>
        <v>10.417784845283439</v>
      </c>
    </row>
    <row r="16" spans="1:14" x14ac:dyDescent="0.25">
      <c r="A16" s="27" t="s">
        <v>26</v>
      </c>
      <c r="B16" s="8" t="s">
        <v>3</v>
      </c>
      <c r="C16" s="34">
        <v>2759</v>
      </c>
      <c r="D16" s="20">
        <f t="shared" si="1"/>
        <v>3.285971201600705</v>
      </c>
      <c r="E16" s="35">
        <v>5697712</v>
      </c>
      <c r="F16" s="20">
        <f t="shared" si="2"/>
        <v>3.9531107944161024</v>
      </c>
      <c r="G16" s="35">
        <v>1354</v>
      </c>
      <c r="H16" s="47">
        <f t="shared" si="3"/>
        <v>15.472517426579818</v>
      </c>
      <c r="I16" s="60">
        <v>11907953</v>
      </c>
      <c r="J16" s="20">
        <f t="shared" si="4"/>
        <v>21.365989359020659</v>
      </c>
      <c r="K16" s="60">
        <f t="shared" si="0"/>
        <v>4113</v>
      </c>
      <c r="L16" s="47">
        <f t="shared" si="5"/>
        <v>4.4362232241085486</v>
      </c>
      <c r="M16" s="60">
        <f t="shared" si="6"/>
        <v>17605665</v>
      </c>
      <c r="N16" s="20">
        <f t="shared" si="7"/>
        <v>8.8087529068724724</v>
      </c>
    </row>
    <row r="17" spans="1:14" x14ac:dyDescent="0.25">
      <c r="A17" s="27" t="s">
        <v>27</v>
      </c>
      <c r="B17" s="8" t="s">
        <v>4</v>
      </c>
      <c r="C17" s="33">
        <v>6572</v>
      </c>
      <c r="D17" s="20">
        <f t="shared" si="1"/>
        <v>7.8272572442623538</v>
      </c>
      <c r="E17" s="35">
        <v>16656521</v>
      </c>
      <c r="F17" s="20">
        <f t="shared" si="2"/>
        <v>11.556405968311227</v>
      </c>
      <c r="G17" s="35">
        <v>334</v>
      </c>
      <c r="H17" s="47">
        <f t="shared" si="3"/>
        <v>3.8167066620957604</v>
      </c>
      <c r="I17" s="60">
        <v>1522485</v>
      </c>
      <c r="J17" s="20">
        <f t="shared" si="4"/>
        <v>2.7317372103558495</v>
      </c>
      <c r="K17" s="60">
        <f t="shared" si="0"/>
        <v>6906</v>
      </c>
      <c r="L17" s="47">
        <f t="shared" si="5"/>
        <v>7.4487132471902848</v>
      </c>
      <c r="M17" s="60">
        <f t="shared" si="6"/>
        <v>18179006</v>
      </c>
      <c r="N17" s="20">
        <f t="shared" si="7"/>
        <v>9.0956162091322383</v>
      </c>
    </row>
    <row r="18" spans="1:14" x14ac:dyDescent="0.25">
      <c r="A18" s="27" t="s">
        <v>28</v>
      </c>
      <c r="B18" s="8" t="s">
        <v>5</v>
      </c>
      <c r="C18" s="33">
        <v>7233</v>
      </c>
      <c r="D18" s="20">
        <f t="shared" si="1"/>
        <v>8.6145087717208781</v>
      </c>
      <c r="E18" s="35">
        <v>11608839</v>
      </c>
      <c r="F18" s="20">
        <f t="shared" si="2"/>
        <v>8.0542903469916745</v>
      </c>
      <c r="G18" s="35">
        <v>2324</v>
      </c>
      <c r="H18" s="47">
        <f t="shared" si="3"/>
        <v>26.556964918295051</v>
      </c>
      <c r="I18" s="60">
        <v>7210467</v>
      </c>
      <c r="J18" s="20">
        <f t="shared" si="4"/>
        <v>12.937468026248478</v>
      </c>
      <c r="K18" s="60">
        <f t="shared" si="0"/>
        <v>9557</v>
      </c>
      <c r="L18" s="47">
        <f t="shared" si="5"/>
        <v>10.308044092585801</v>
      </c>
      <c r="M18" s="60">
        <f t="shared" si="6"/>
        <v>18819306</v>
      </c>
      <c r="N18" s="20">
        <f t="shared" si="7"/>
        <v>9.4159815282650552</v>
      </c>
    </row>
    <row r="19" spans="1:14" x14ac:dyDescent="0.25">
      <c r="A19" s="27" t="s">
        <v>29</v>
      </c>
      <c r="B19" s="8" t="s">
        <v>6</v>
      </c>
      <c r="C19" s="33">
        <v>13119</v>
      </c>
      <c r="D19" s="20">
        <f t="shared" si="1"/>
        <v>15.624739468575443</v>
      </c>
      <c r="E19" s="35">
        <v>7514883</v>
      </c>
      <c r="F19" s="20">
        <f t="shared" si="2"/>
        <v>5.2138762201518887</v>
      </c>
      <c r="G19" s="35">
        <v>2041</v>
      </c>
      <c r="H19" s="47">
        <f t="shared" si="3"/>
        <v>23.323048794423496</v>
      </c>
      <c r="I19" s="60">
        <v>13298981</v>
      </c>
      <c r="J19" s="20">
        <f t="shared" si="4"/>
        <v>23.86185824984512</v>
      </c>
      <c r="K19" s="60">
        <f t="shared" si="0"/>
        <v>15160</v>
      </c>
      <c r="L19" s="47">
        <f t="shared" si="5"/>
        <v>16.351360096641283</v>
      </c>
      <c r="M19" s="60">
        <f t="shared" si="6"/>
        <v>20813864</v>
      </c>
      <c r="N19" s="20">
        <f t="shared" si="7"/>
        <v>10.41393125526632</v>
      </c>
    </row>
    <row r="20" spans="1:14" x14ac:dyDescent="0.25">
      <c r="A20" s="27" t="s">
        <v>30</v>
      </c>
      <c r="B20" s="8" t="s">
        <v>52</v>
      </c>
      <c r="C20" s="33">
        <v>825</v>
      </c>
      <c r="D20" s="20">
        <f>C20/C$21*100</f>
        <v>0.98257565832569116</v>
      </c>
      <c r="E20" s="19">
        <v>500211</v>
      </c>
      <c r="F20" s="20">
        <f>E20/E$21*100</f>
        <v>0.34704974621140433</v>
      </c>
      <c r="G20" s="35">
        <v>2128</v>
      </c>
      <c r="H20" s="47">
        <f>G20/G$21*100</f>
        <v>24.317220889041252</v>
      </c>
      <c r="I20" s="60">
        <v>16241575</v>
      </c>
      <c r="J20" s="61">
        <f>I20/I$21*100</f>
        <v>29.141643288627016</v>
      </c>
      <c r="K20" s="60">
        <f t="shared" si="0"/>
        <v>2953</v>
      </c>
      <c r="L20" s="62">
        <f>K20/K$21*100</f>
        <v>3.1850637444183185</v>
      </c>
      <c r="M20" s="60">
        <f t="shared" si="6"/>
        <v>16741786</v>
      </c>
      <c r="N20" s="61">
        <f>M20/M$21*100</f>
        <v>8.3765229029256698</v>
      </c>
    </row>
    <row r="21" spans="1:14" ht="15.75" thickBot="1" x14ac:dyDescent="0.3">
      <c r="A21" s="38"/>
      <c r="B21" s="39" t="s">
        <v>47</v>
      </c>
      <c r="C21" s="44">
        <f>SUM(C11:C20)</f>
        <v>83963</v>
      </c>
      <c r="D21" s="40">
        <f t="shared" ref="D21:N21" si="8">SUM(D11:D20)</f>
        <v>100</v>
      </c>
      <c r="E21" s="44">
        <f t="shared" si="8"/>
        <v>144132363</v>
      </c>
      <c r="F21" s="40">
        <f t="shared" si="8"/>
        <v>100.00000000000001</v>
      </c>
      <c r="G21" s="44">
        <f>SUM(G11:G20)</f>
        <v>8751</v>
      </c>
      <c r="H21" s="40">
        <f t="shared" si="8"/>
        <v>100</v>
      </c>
      <c r="I21" s="44">
        <f>SUM(I11:I20)</f>
        <v>55733216</v>
      </c>
      <c r="J21" s="41">
        <f t="shared" si="8"/>
        <v>100</v>
      </c>
      <c r="K21" s="44">
        <f t="shared" si="8"/>
        <v>92714</v>
      </c>
      <c r="L21" s="40">
        <f t="shared" si="8"/>
        <v>100</v>
      </c>
      <c r="M21" s="44">
        <f>SUM(M11:M20)</f>
        <v>199865579</v>
      </c>
      <c r="N21" s="41">
        <f t="shared" si="8"/>
        <v>100</v>
      </c>
    </row>
    <row r="22" spans="1:14" x14ac:dyDescent="0.25">
      <c r="F22" s="15"/>
      <c r="J22" s="15"/>
    </row>
    <row r="23" spans="1:14" x14ac:dyDescent="0.25">
      <c r="A23" s="74" t="s">
        <v>56</v>
      </c>
    </row>
  </sheetData>
  <mergeCells count="11">
    <mergeCell ref="M9:N9"/>
    <mergeCell ref="A6:N6"/>
    <mergeCell ref="B8:B10"/>
    <mergeCell ref="C8:F8"/>
    <mergeCell ref="G8:J8"/>
    <mergeCell ref="K8:N8"/>
    <mergeCell ref="C9:D9"/>
    <mergeCell ref="E9:F9"/>
    <mergeCell ref="G9:H9"/>
    <mergeCell ref="I9:J9"/>
    <mergeCell ref="K9:L9"/>
  </mergeCells>
  <dataValidations count="1">
    <dataValidation type="decimal" allowBlank="1" showInputMessage="1" showErrorMessage="1" errorTitle="Microsoft Excel" error="Neočekivana vrsta podatka!_x000a_Mollimo unesite broj." sqref="E12:E14" xr:uid="{5294771E-7247-48D9-B534-1B15A476B5FD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3"/>
  <sheetViews>
    <sheetView showGridLines="0" showRuler="0" view="pageLayout" topLeftCell="B1" zoomScaleNormal="70" workbookViewId="0">
      <selection activeCell="C35" sqref="C34:C3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42" t="s">
        <v>54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65"/>
      <c r="B8" s="77" t="s">
        <v>7</v>
      </c>
      <c r="C8" s="82" t="s">
        <v>49</v>
      </c>
      <c r="D8" s="82"/>
      <c r="E8" s="83"/>
      <c r="F8" s="83"/>
      <c r="G8" s="82" t="s">
        <v>50</v>
      </c>
      <c r="H8" s="82"/>
      <c r="I8" s="82"/>
      <c r="J8" s="82"/>
      <c r="K8" s="82" t="s">
        <v>51</v>
      </c>
      <c r="L8" s="82"/>
      <c r="M8" s="82"/>
      <c r="N8" s="84"/>
    </row>
    <row r="9" spans="1:14" ht="19.5" customHeight="1" x14ac:dyDescent="0.25">
      <c r="A9" s="66"/>
      <c r="B9" s="78"/>
      <c r="C9" s="80" t="s">
        <v>43</v>
      </c>
      <c r="D9" s="80"/>
      <c r="E9" s="80" t="s">
        <v>19</v>
      </c>
      <c r="F9" s="80"/>
      <c r="G9" s="80" t="s">
        <v>43</v>
      </c>
      <c r="H9" s="80"/>
      <c r="I9" s="80" t="s">
        <v>19</v>
      </c>
      <c r="J9" s="80"/>
      <c r="K9" s="80" t="s">
        <v>43</v>
      </c>
      <c r="L9" s="80"/>
      <c r="M9" s="80" t="s">
        <v>19</v>
      </c>
      <c r="N9" s="81"/>
    </row>
    <row r="10" spans="1:14" ht="18.75" customHeight="1" thickBot="1" x14ac:dyDescent="0.3">
      <c r="A10" s="67"/>
      <c r="B10" s="79"/>
      <c r="C10" s="46" t="s">
        <v>60</v>
      </c>
      <c r="D10" s="37" t="s">
        <v>44</v>
      </c>
      <c r="E10" s="70" t="s">
        <v>60</v>
      </c>
      <c r="F10" s="7" t="s">
        <v>44</v>
      </c>
      <c r="G10" s="75" t="s">
        <v>60</v>
      </c>
      <c r="H10" s="37" t="s">
        <v>44</v>
      </c>
      <c r="I10" s="75" t="s">
        <v>60</v>
      </c>
      <c r="J10" s="7" t="s">
        <v>44</v>
      </c>
      <c r="K10" s="75" t="s">
        <v>60</v>
      </c>
      <c r="L10" s="37" t="s">
        <v>44</v>
      </c>
      <c r="M10" s="75" t="s">
        <v>60</v>
      </c>
      <c r="N10" s="11" t="s">
        <v>44</v>
      </c>
    </row>
    <row r="11" spans="1:14" x14ac:dyDescent="0.25">
      <c r="A11" s="68" t="s">
        <v>21</v>
      </c>
      <c r="B11" s="10" t="s">
        <v>9</v>
      </c>
      <c r="C11" s="34">
        <v>1061</v>
      </c>
      <c r="D11" s="20">
        <f t="shared" ref="D11:D23" si="0">C11/C$24*100</f>
        <v>6.1761452936725076</v>
      </c>
      <c r="E11" s="35">
        <v>3674321</v>
      </c>
      <c r="F11" s="20">
        <f t="shared" ref="F11:F23" si="1">E11/E$24*100</f>
        <v>6.9069378020111456</v>
      </c>
      <c r="G11" s="35">
        <v>0</v>
      </c>
      <c r="H11" s="47">
        <f t="shared" ref="H11:H23" si="2">G11/G$24*100</f>
        <v>0</v>
      </c>
      <c r="I11" s="45">
        <v>0</v>
      </c>
      <c r="J11" s="20">
        <f t="shared" ref="J11:J23" si="3">I11/I$24*100</f>
        <v>0</v>
      </c>
      <c r="K11" s="35">
        <f>C11+G11</f>
        <v>1061</v>
      </c>
      <c r="L11" s="47">
        <f t="shared" ref="L11:L23" si="4">K11/K$24*100</f>
        <v>5.7438284971849285</v>
      </c>
      <c r="M11" s="35">
        <f t="shared" ref="M11:M22" si="5">E11+I11</f>
        <v>3674321</v>
      </c>
      <c r="N11" s="63">
        <f t="shared" ref="N11:N23" si="6">M11/M$24*100</f>
        <v>5.7994406632995599</v>
      </c>
    </row>
    <row r="12" spans="1:14" x14ac:dyDescent="0.25">
      <c r="A12" s="68" t="s">
        <v>22</v>
      </c>
      <c r="B12" s="10" t="s">
        <v>10</v>
      </c>
      <c r="C12" s="33">
        <v>1583</v>
      </c>
      <c r="D12" s="20">
        <f t="shared" si="0"/>
        <v>9.214738925432215</v>
      </c>
      <c r="E12" s="35">
        <v>5721897</v>
      </c>
      <c r="F12" s="20">
        <f t="shared" si="1"/>
        <v>10.755942849988928</v>
      </c>
      <c r="G12" s="35">
        <v>0</v>
      </c>
      <c r="H12" s="47">
        <f t="shared" si="2"/>
        <v>0</v>
      </c>
      <c r="I12" s="45">
        <v>0</v>
      </c>
      <c r="J12" s="20">
        <f t="shared" si="3"/>
        <v>0</v>
      </c>
      <c r="K12" s="35">
        <f t="shared" ref="K12:K23" si="7">C12+G12</f>
        <v>1583</v>
      </c>
      <c r="L12" s="47">
        <f t="shared" si="4"/>
        <v>8.5697271546123854</v>
      </c>
      <c r="M12" s="35">
        <f t="shared" si="5"/>
        <v>5721897</v>
      </c>
      <c r="N12" s="63">
        <f t="shared" si="6"/>
        <v>9.0312746580964927</v>
      </c>
    </row>
    <row r="13" spans="1:14" x14ac:dyDescent="0.25">
      <c r="A13" s="68" t="s">
        <v>23</v>
      </c>
      <c r="B13" s="10" t="s">
        <v>11</v>
      </c>
      <c r="C13" s="33">
        <v>2394</v>
      </c>
      <c r="D13" s="20">
        <f t="shared" si="0"/>
        <v>13.935619069794516</v>
      </c>
      <c r="E13" s="35">
        <v>8033547</v>
      </c>
      <c r="F13" s="20">
        <f t="shared" si="1"/>
        <v>15.101350551172102</v>
      </c>
      <c r="G13" s="35">
        <v>0</v>
      </c>
      <c r="H13" s="47">
        <f t="shared" si="2"/>
        <v>0</v>
      </c>
      <c r="I13" s="45">
        <v>0</v>
      </c>
      <c r="J13" s="20">
        <f t="shared" si="3"/>
        <v>0</v>
      </c>
      <c r="K13" s="35">
        <f t="shared" si="7"/>
        <v>2394</v>
      </c>
      <c r="L13" s="47">
        <f t="shared" si="4"/>
        <v>12.960155911650064</v>
      </c>
      <c r="M13" s="35">
        <f t="shared" si="5"/>
        <v>8033547</v>
      </c>
      <c r="N13" s="63">
        <f t="shared" si="6"/>
        <v>12.679915321042499</v>
      </c>
    </row>
    <row r="14" spans="1:14" x14ac:dyDescent="0.25">
      <c r="A14" s="68" t="s">
        <v>24</v>
      </c>
      <c r="B14" s="10" t="s">
        <v>18</v>
      </c>
      <c r="C14" s="33">
        <v>1008</v>
      </c>
      <c r="D14" s="20">
        <f t="shared" si="0"/>
        <v>5.8676290820187438</v>
      </c>
      <c r="E14" s="35">
        <v>2823196</v>
      </c>
      <c r="F14" s="20">
        <f t="shared" si="1"/>
        <v>5.307004797590265</v>
      </c>
      <c r="G14" s="35">
        <v>0</v>
      </c>
      <c r="H14" s="47">
        <f t="shared" si="2"/>
        <v>0</v>
      </c>
      <c r="I14" s="45">
        <v>0</v>
      </c>
      <c r="J14" s="20">
        <f t="shared" si="3"/>
        <v>0</v>
      </c>
      <c r="K14" s="35">
        <f t="shared" si="7"/>
        <v>1008</v>
      </c>
      <c r="L14" s="47">
        <f t="shared" si="4"/>
        <v>5.4569077522737119</v>
      </c>
      <c r="M14" s="35">
        <f t="shared" si="5"/>
        <v>2823196</v>
      </c>
      <c r="N14" s="63">
        <f t="shared" si="6"/>
        <v>4.4560498886364757</v>
      </c>
    </row>
    <row r="15" spans="1:14" x14ac:dyDescent="0.25">
      <c r="A15" s="68" t="s">
        <v>25</v>
      </c>
      <c r="B15" s="10" t="s">
        <v>13</v>
      </c>
      <c r="C15" s="33">
        <v>913</v>
      </c>
      <c r="D15" s="20">
        <f t="shared" si="0"/>
        <v>5.3146283252808662</v>
      </c>
      <c r="E15" s="35">
        <v>2715666</v>
      </c>
      <c r="F15" s="20">
        <f t="shared" si="1"/>
        <v>5.1048713906695689</v>
      </c>
      <c r="G15" s="35">
        <v>1127</v>
      </c>
      <c r="H15" s="47">
        <f t="shared" si="2"/>
        <v>87.161639597834494</v>
      </c>
      <c r="I15" s="45">
        <v>9013602</v>
      </c>
      <c r="J15" s="20">
        <f t="shared" si="3"/>
        <v>88.725881815135693</v>
      </c>
      <c r="K15" s="35">
        <f t="shared" si="7"/>
        <v>2040</v>
      </c>
      <c r="L15" s="47">
        <f t="shared" si="4"/>
        <v>11.04374187960156</v>
      </c>
      <c r="M15" s="35">
        <f>(E15+I15)</f>
        <v>11729268</v>
      </c>
      <c r="N15" s="63">
        <f t="shared" si="6"/>
        <v>18.513133117639505</v>
      </c>
    </row>
    <row r="16" spans="1:14" x14ac:dyDescent="0.25">
      <c r="A16" s="68" t="s">
        <v>26</v>
      </c>
      <c r="B16" s="10" t="s">
        <v>14</v>
      </c>
      <c r="C16" s="33">
        <v>746</v>
      </c>
      <c r="D16" s="20">
        <f t="shared" si="0"/>
        <v>4.3425112055416504</v>
      </c>
      <c r="E16" s="35">
        <v>2618635</v>
      </c>
      <c r="F16" s="20">
        <f t="shared" si="1"/>
        <v>4.9224738587536194</v>
      </c>
      <c r="G16" s="35">
        <v>0</v>
      </c>
      <c r="H16" s="47">
        <f t="shared" si="2"/>
        <v>0</v>
      </c>
      <c r="I16" s="45">
        <v>0</v>
      </c>
      <c r="J16" s="20">
        <f t="shared" si="3"/>
        <v>0</v>
      </c>
      <c r="K16" s="35">
        <f t="shared" si="7"/>
        <v>746</v>
      </c>
      <c r="L16" s="47">
        <f t="shared" si="4"/>
        <v>4.038544824599394</v>
      </c>
      <c r="M16" s="35">
        <f t="shared" si="5"/>
        <v>2618635</v>
      </c>
      <c r="N16" s="63">
        <f t="shared" si="6"/>
        <v>4.1331767968393187</v>
      </c>
    </row>
    <row r="17" spans="1:14" x14ac:dyDescent="0.25">
      <c r="A17" s="68" t="s">
        <v>27</v>
      </c>
      <c r="B17" s="10" t="s">
        <v>15</v>
      </c>
      <c r="C17" s="34">
        <v>1964</v>
      </c>
      <c r="D17" s="20">
        <f t="shared" si="0"/>
        <v>11.432563012980964</v>
      </c>
      <c r="E17" s="35">
        <v>6090832</v>
      </c>
      <c r="F17" s="20">
        <f t="shared" si="1"/>
        <v>11.449461760825782</v>
      </c>
      <c r="G17" s="35">
        <v>0</v>
      </c>
      <c r="H17" s="47">
        <f t="shared" si="2"/>
        <v>0</v>
      </c>
      <c r="I17" s="45">
        <v>0</v>
      </c>
      <c r="J17" s="20">
        <f t="shared" si="3"/>
        <v>0</v>
      </c>
      <c r="K17" s="35">
        <f t="shared" si="7"/>
        <v>1964</v>
      </c>
      <c r="L17" s="47">
        <f t="shared" si="4"/>
        <v>10.632308358596795</v>
      </c>
      <c r="M17" s="35">
        <f t="shared" si="5"/>
        <v>6090832</v>
      </c>
      <c r="N17" s="63">
        <f t="shared" si="6"/>
        <v>9.6135908577737723</v>
      </c>
    </row>
    <row r="18" spans="1:14" x14ac:dyDescent="0.25">
      <c r="A18" s="68" t="s">
        <v>28</v>
      </c>
      <c r="B18" s="10" t="s">
        <v>16</v>
      </c>
      <c r="C18" s="33">
        <v>724</v>
      </c>
      <c r="D18" s="20">
        <f t="shared" si="0"/>
        <v>4.2144478724023511</v>
      </c>
      <c r="E18" s="35">
        <v>3087803</v>
      </c>
      <c r="F18" s="20">
        <f t="shared" si="1"/>
        <v>5.8044093768245677</v>
      </c>
      <c r="G18" s="35">
        <v>0</v>
      </c>
      <c r="H18" s="47">
        <f t="shared" si="2"/>
        <v>0</v>
      </c>
      <c r="I18" s="45">
        <v>0</v>
      </c>
      <c r="J18" s="20">
        <f t="shared" si="3"/>
        <v>0</v>
      </c>
      <c r="K18" s="35">
        <f t="shared" si="7"/>
        <v>724</v>
      </c>
      <c r="L18" s="47">
        <f t="shared" si="4"/>
        <v>3.9194456474664361</v>
      </c>
      <c r="M18" s="35">
        <f t="shared" si="5"/>
        <v>3087803</v>
      </c>
      <c r="N18" s="63">
        <f t="shared" si="6"/>
        <v>4.8736978283765549</v>
      </c>
    </row>
    <row r="19" spans="1:14" x14ac:dyDescent="0.25">
      <c r="A19" s="68" t="s">
        <v>29</v>
      </c>
      <c r="B19" s="10" t="s">
        <v>8</v>
      </c>
      <c r="C19" s="33">
        <v>1580</v>
      </c>
      <c r="D19" s="20">
        <f t="shared" si="0"/>
        <v>9.1972757436404908</v>
      </c>
      <c r="E19" s="35">
        <v>4986454</v>
      </c>
      <c r="F19" s="20">
        <f t="shared" si="1"/>
        <v>9.3734672693511776</v>
      </c>
      <c r="G19" s="35">
        <v>0</v>
      </c>
      <c r="H19" s="47">
        <f t="shared" si="2"/>
        <v>0</v>
      </c>
      <c r="I19" s="45">
        <v>0</v>
      </c>
      <c r="J19" s="20">
        <f t="shared" si="3"/>
        <v>0</v>
      </c>
      <c r="K19" s="35">
        <f t="shared" si="7"/>
        <v>1580</v>
      </c>
      <c r="L19" s="47">
        <f t="shared" si="4"/>
        <v>8.5534863577306197</v>
      </c>
      <c r="M19" s="35">
        <f t="shared" si="5"/>
        <v>4986454</v>
      </c>
      <c r="N19" s="63">
        <f t="shared" si="6"/>
        <v>7.8704729644668348</v>
      </c>
    </row>
    <row r="20" spans="1:14" x14ac:dyDescent="0.25">
      <c r="A20" s="68" t="s">
        <v>30</v>
      </c>
      <c r="B20" s="10" t="s">
        <v>12</v>
      </c>
      <c r="C20" s="33">
        <v>769</v>
      </c>
      <c r="D20" s="20">
        <f t="shared" si="0"/>
        <v>4.476395599278189</v>
      </c>
      <c r="E20" s="52">
        <v>2627707</v>
      </c>
      <c r="F20" s="53">
        <f t="shared" si="1"/>
        <v>4.9395272788929709</v>
      </c>
      <c r="G20" s="52">
        <v>0</v>
      </c>
      <c r="H20" s="54">
        <f t="shared" si="2"/>
        <v>0</v>
      </c>
      <c r="I20" s="55">
        <v>0</v>
      </c>
      <c r="J20" s="53">
        <f t="shared" si="3"/>
        <v>0</v>
      </c>
      <c r="K20" s="52">
        <f t="shared" si="7"/>
        <v>769</v>
      </c>
      <c r="L20" s="54">
        <f t="shared" si="4"/>
        <v>4.1630576006929401</v>
      </c>
      <c r="M20" s="52">
        <f t="shared" si="5"/>
        <v>2627707</v>
      </c>
      <c r="N20" s="63">
        <f t="shared" si="6"/>
        <v>4.147495775964293</v>
      </c>
    </row>
    <row r="21" spans="1:14" x14ac:dyDescent="0.25">
      <c r="A21" s="68" t="s">
        <v>31</v>
      </c>
      <c r="B21" s="10" t="s">
        <v>48</v>
      </c>
      <c r="C21" s="33">
        <v>2095</v>
      </c>
      <c r="D21" s="20">
        <f t="shared" si="0"/>
        <v>12.195121951219512</v>
      </c>
      <c r="E21" s="56">
        <v>5605648</v>
      </c>
      <c r="F21" s="53">
        <f t="shared" si="1"/>
        <v>10.537419587447088</v>
      </c>
      <c r="G21" s="52">
        <v>0</v>
      </c>
      <c r="H21" s="54">
        <f t="shared" si="2"/>
        <v>0</v>
      </c>
      <c r="I21" s="55">
        <v>0</v>
      </c>
      <c r="J21" s="53">
        <f t="shared" si="3"/>
        <v>0</v>
      </c>
      <c r="K21" s="52">
        <f t="shared" si="7"/>
        <v>2095</v>
      </c>
      <c r="L21" s="54">
        <f t="shared" si="4"/>
        <v>11.341489822433955</v>
      </c>
      <c r="M21" s="52">
        <f t="shared" si="5"/>
        <v>5605648</v>
      </c>
      <c r="N21" s="63">
        <f t="shared" si="6"/>
        <v>8.8477906408677551</v>
      </c>
    </row>
    <row r="22" spans="1:14" x14ac:dyDescent="0.25">
      <c r="A22" s="68" t="s">
        <v>32</v>
      </c>
      <c r="B22" s="10" t="s">
        <v>17</v>
      </c>
      <c r="C22" s="33">
        <v>192</v>
      </c>
      <c r="D22" s="20">
        <f t="shared" si="0"/>
        <v>1.117643634670237</v>
      </c>
      <c r="E22" s="52">
        <v>661113</v>
      </c>
      <c r="F22" s="53">
        <f t="shared" si="1"/>
        <v>1.2427510745797643</v>
      </c>
      <c r="G22" s="52">
        <v>0</v>
      </c>
      <c r="H22" s="54">
        <f t="shared" si="2"/>
        <v>0</v>
      </c>
      <c r="I22" s="55">
        <v>0</v>
      </c>
      <c r="J22" s="53">
        <f t="shared" si="3"/>
        <v>0</v>
      </c>
      <c r="K22" s="52">
        <f t="shared" si="7"/>
        <v>192</v>
      </c>
      <c r="L22" s="54">
        <f t="shared" si="4"/>
        <v>1.0394110004330879</v>
      </c>
      <c r="M22" s="52">
        <f t="shared" si="5"/>
        <v>661113</v>
      </c>
      <c r="N22" s="63">
        <f t="shared" si="6"/>
        <v>1.0434813983960469</v>
      </c>
    </row>
    <row r="23" spans="1:14" x14ac:dyDescent="0.25">
      <c r="A23" s="68" t="s">
        <v>33</v>
      </c>
      <c r="B23" s="10" t="s">
        <v>20</v>
      </c>
      <c r="C23" s="33">
        <v>2150</v>
      </c>
      <c r="D23" s="20">
        <f t="shared" si="0"/>
        <v>12.515280284067757</v>
      </c>
      <c r="E23" s="52">
        <v>4550721</v>
      </c>
      <c r="F23" s="53">
        <f t="shared" si="1"/>
        <v>8.5543824018930188</v>
      </c>
      <c r="G23" s="52">
        <v>166</v>
      </c>
      <c r="H23" s="54">
        <f t="shared" si="2"/>
        <v>12.838360402165508</v>
      </c>
      <c r="I23" s="55">
        <v>1145330</v>
      </c>
      <c r="J23" s="53">
        <f t="shared" si="3"/>
        <v>11.274118184864315</v>
      </c>
      <c r="K23" s="52">
        <f t="shared" si="7"/>
        <v>2316</v>
      </c>
      <c r="L23" s="54">
        <f t="shared" si="4"/>
        <v>12.537895192724122</v>
      </c>
      <c r="M23" s="52">
        <f>(E23+I23)</f>
        <v>5696051</v>
      </c>
      <c r="N23" s="63">
        <f t="shared" si="6"/>
        <v>8.9904800886008918</v>
      </c>
    </row>
    <row r="24" spans="1:14" ht="15.75" thickBot="1" x14ac:dyDescent="0.3">
      <c r="A24" s="69"/>
      <c r="B24" s="39" t="s">
        <v>47</v>
      </c>
      <c r="C24" s="44">
        <f t="shared" ref="C24:N24" si="8">SUM(C11:C23)</f>
        <v>17179</v>
      </c>
      <c r="D24" s="40">
        <f t="shared" si="8"/>
        <v>100</v>
      </c>
      <c r="E24" s="57">
        <f t="shared" si="8"/>
        <v>53197540</v>
      </c>
      <c r="F24" s="58">
        <f t="shared" si="8"/>
        <v>100</v>
      </c>
      <c r="G24" s="57">
        <f t="shared" si="8"/>
        <v>1293</v>
      </c>
      <c r="H24" s="58">
        <f t="shared" si="8"/>
        <v>100</v>
      </c>
      <c r="I24" s="57">
        <f t="shared" si="8"/>
        <v>10158932</v>
      </c>
      <c r="J24" s="59">
        <f t="shared" si="8"/>
        <v>100.00000000000001</v>
      </c>
      <c r="K24" s="57">
        <f t="shared" si="8"/>
        <v>18472</v>
      </c>
      <c r="L24" s="58">
        <f t="shared" si="8"/>
        <v>100.00000000000001</v>
      </c>
      <c r="M24" s="57">
        <f t="shared" si="8"/>
        <v>63356472</v>
      </c>
      <c r="N24" s="64">
        <f t="shared" si="8"/>
        <v>99.999999999999986</v>
      </c>
    </row>
    <row r="26" spans="1:14" s="86" customFormat="1" ht="12" x14ac:dyDescent="0.25">
      <c r="A26" s="86" t="s">
        <v>53</v>
      </c>
    </row>
    <row r="27" spans="1:14" x14ac:dyDescent="0.25">
      <c r="B27" s="14"/>
      <c r="C27" s="21"/>
      <c r="D27" s="14"/>
      <c r="E27" s="22"/>
      <c r="F27" s="14"/>
      <c r="G27" s="21"/>
      <c r="H27" s="14"/>
      <c r="I27" s="23"/>
      <c r="J27" s="21"/>
      <c r="K27" s="21"/>
      <c r="L27" s="14"/>
      <c r="M27" s="23"/>
      <c r="N27" s="21"/>
    </row>
    <row r="28" spans="1:14" x14ac:dyDescent="0.25">
      <c r="B28" s="14"/>
      <c r="C28" s="2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B29" s="17"/>
      <c r="C29" s="16"/>
      <c r="D29" s="14"/>
      <c r="E29" s="15"/>
      <c r="F29" s="15"/>
      <c r="G29" s="14"/>
      <c r="H29" s="14"/>
      <c r="I29" s="50"/>
      <c r="J29" s="14"/>
      <c r="K29" s="14"/>
      <c r="L29" s="14"/>
      <c r="M29" s="50"/>
      <c r="N29" s="14"/>
    </row>
    <row r="30" spans="1:14" x14ac:dyDescent="0.25">
      <c r="B30" s="17"/>
      <c r="C30" s="16"/>
      <c r="D30" s="14"/>
      <c r="E30" s="15"/>
      <c r="F30" s="15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7"/>
      <c r="C31" s="16"/>
      <c r="D31" s="14"/>
      <c r="E31" s="15"/>
      <c r="F31" s="15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7"/>
      <c r="C32" s="16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7"/>
      <c r="C33" s="16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7"/>
      <c r="C34" s="16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7"/>
      <c r="C35" s="16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7"/>
      <c r="C36" s="16"/>
      <c r="D36" s="14"/>
      <c r="E36" s="14"/>
      <c r="F36" s="14"/>
      <c r="G36" s="15"/>
      <c r="H36" s="14"/>
      <c r="I36" s="14"/>
      <c r="J36" s="14"/>
      <c r="K36" s="15"/>
      <c r="L36" s="14"/>
      <c r="M36" s="14"/>
      <c r="N36" s="14"/>
    </row>
    <row r="37" spans="2:14" x14ac:dyDescent="0.25">
      <c r="B37" s="17"/>
      <c r="C37" s="16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</row>
    <row r="38" spans="2:14" x14ac:dyDescent="0.25">
      <c r="B38" s="17"/>
      <c r="C38" s="16"/>
      <c r="D38" s="14"/>
      <c r="E38" s="22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7"/>
      <c r="C39" s="16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7"/>
      <c r="C40" s="16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7"/>
      <c r="C41" s="16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G42" s="15"/>
      <c r="K42" s="15"/>
    </row>
    <row r="43" spans="2:14" x14ac:dyDescent="0.25">
      <c r="G43" s="14"/>
      <c r="K43" s="14"/>
    </row>
  </sheetData>
  <mergeCells count="11">
    <mergeCell ref="A26:XFD26"/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29:C41 E12:E15 I11:I14 I16:I2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K11:K22 M11:M14 L11:L22 K23 L23 M16:M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2026-08-10T10:37:52Z</cp:lastPrinted>
  <dcterms:created xsi:type="dcterms:W3CDTF">2018-01-08T12:56:16Z</dcterms:created>
  <dcterms:modified xsi:type="dcterms:W3CDTF">2026-08-12T07:00:59Z</dcterms:modified>
</cp:coreProperties>
</file>