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6\I - 2026\Jezici\"/>
    </mc:Choice>
  </mc:AlternateContent>
  <xr:revisionPtr revIDLastSave="0" documentId="13_ncr:1_{38C567B4-CE8D-4486-87B1-4C6321684F1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22" l="1"/>
  <c r="E38" i="22" s="1"/>
  <c r="C32" i="22"/>
  <c r="C37" i="22"/>
  <c r="C38" i="22"/>
  <c r="C37" i="23"/>
  <c r="C32" i="23"/>
  <c r="C38" i="23" s="1"/>
  <c r="D35" i="23" s="1"/>
  <c r="D27" i="23" l="1"/>
  <c r="D34" i="23"/>
  <c r="D29" i="22"/>
  <c r="D17" i="22"/>
  <c r="D28" i="22"/>
  <c r="D16" i="22"/>
  <c r="D27" i="22"/>
  <c r="D26" i="22"/>
  <c r="D14" i="22"/>
  <c r="D23" i="22"/>
  <c r="D22" i="22"/>
  <c r="D31" i="22"/>
  <c r="D19" i="22"/>
  <c r="D18" i="22"/>
  <c r="D15" i="22"/>
  <c r="D36" i="22"/>
  <c r="D25" i="22"/>
  <c r="D35" i="22"/>
  <c r="D24" i="22"/>
  <c r="D33" i="22"/>
  <c r="D21" i="22"/>
  <c r="D34" i="22"/>
  <c r="D20" i="22"/>
  <c r="D30" i="22"/>
  <c r="D37" i="22"/>
  <c r="D32" i="22"/>
  <c r="D36" i="23"/>
  <c r="D33" i="23"/>
  <c r="D16" i="23"/>
  <c r="D28" i="23"/>
  <c r="D17" i="23"/>
  <c r="D29" i="23"/>
  <c r="D18" i="23"/>
  <c r="D30" i="23"/>
  <c r="D19" i="23"/>
  <c r="D31" i="23"/>
  <c r="D20" i="23"/>
  <c r="D22" i="23"/>
  <c r="D14" i="23"/>
  <c r="D26" i="23"/>
  <c r="D21" i="23"/>
  <c r="D23" i="23"/>
  <c r="D24" i="23"/>
  <c r="D25" i="23"/>
  <c r="D15" i="23"/>
  <c r="E34" i="21"/>
  <c r="E35" i="21"/>
  <c r="E36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E37" i="23"/>
  <c r="E32" i="23"/>
  <c r="D38" i="22" l="1"/>
  <c r="E33" i="21"/>
  <c r="E37" i="21" s="1"/>
  <c r="E38" i="23"/>
  <c r="F32" i="22"/>
  <c r="E32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 l="1"/>
  <c r="E38" i="21"/>
  <c r="F18" i="21" s="1"/>
  <c r="F37" i="22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4" i="21"/>
  <c r="C33" i="21"/>
  <c r="C35" i="21"/>
  <c r="C36" i="21"/>
  <c r="F24" i="21" l="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C37" i="21"/>
  <c r="C38" i="21" s="1"/>
  <c r="F38" i="21" l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D38" i="21" l="1"/>
  <c r="D32" i="23" l="1"/>
  <c r="D37" i="23"/>
  <c r="D38" i="23" l="1"/>
</calcChain>
</file>

<file path=xl/sharedStrings.xml><?xml version="1.0" encoding="utf-8"?>
<sst xmlns="http://schemas.openxmlformats.org/spreadsheetml/2006/main" count="331" uniqueCount="76">
  <si>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</si>
  <si>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</si>
  <si>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</si>
  <si>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</si>
  <si>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</si>
  <si>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</si>
  <si>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</si>
  <si>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</si>
  <si>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</si>
  <si>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</si>
  <si>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</si>
  <si>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</si>
  <si>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</si>
  <si>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</si>
  <si>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</si>
  <si>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</si>
  <si>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</si>
  <si>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</si>
  <si>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</si>
  <si>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</si>
  <si>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</si>
  <si>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</si>
  <si>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</si>
  <si>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</si>
  <si>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</si>
  <si>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</si>
  <si>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</si>
  <si>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</si>
  <si>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</si>
  <si>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</si>
  <si>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</si>
  <si>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</si>
  <si>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</si>
  <si>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</si>
  <si>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</si>
  <si>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</si>
  <si>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</si>
  <si>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</si>
  <si>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</si>
  <si>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</si>
  <si>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</si>
  <si>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</si>
  <si>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</si>
  <si>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</si>
  <si>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</si>
  <si>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</si>
  <si>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</si>
  <si>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</si>
  <si>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</si>
  <si>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</si>
  <si>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</si>
  <si>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</si>
  <si>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</si>
  <si>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</si>
  <si>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</si>
  <si>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</si>
  <si>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</si>
  <si>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</si>
  <si>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</si>
  <si>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</si>
  <si>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</si>
  <si>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</si>
  <si>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</si>
  <si>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</si>
  <si>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</si>
  <si>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</si>
  <si>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</si>
  <si>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</si>
  <si>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</si>
  <si>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</si>
  <si>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I-I-2025</t>
  </si>
  <si>
    <t>I-I-2026</t>
  </si>
  <si>
    <t>PREMIJA PO VRSTAMA OSIGURANJA U BOSNI I HERCEGOVINI*</t>
  </si>
  <si>
    <t>*Podaci su dati na osnovu nerevidiranih izvještaja društava za sjedištem u Federaciji Bosne i Hercegovine i Republici Srpskoj.</t>
  </si>
  <si>
    <t>**Triglav osiguranje a.d. je u 2026. godini promijenilo vrstu poslovanja</t>
  </si>
  <si>
    <t>NEŽIVOTNA I ŽIVOTNA OSIGURANJA**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</si>
</sst>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name val="Cambria"/>
      <family val="1"/>
      <scheme val="major"/>
    </font>
    <font>
      <sz val="9"/>
      <color theme="1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04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/>
    <xf numFmtId="2" fontId="11" fillId="0" borderId="56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/>
    <xf numFmtId="0" fontId="9" fillId="3" borderId="0" xfId="0" applyFont="1" applyFill="1" applyBorder="1" applyAlignment="1">
      <alignment horizontal="center" vertical="center" wrapText="1"/>
    </xf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1" xfId="0" applyNumberFormat="1" applyBorder="1"/>
    <xf numFmtId="3" fontId="12" fillId="4" borderId="59" xfId="0" applyNumberFormat="1" applyFont="1" applyFill="1" applyBorder="1" applyAlignment="1">
      <alignment horizontal="right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right" vertical="center"/>
    </xf>
    <xf numFmtId="4" fontId="44" fillId="0" borderId="0" xfId="0" applyNumberFormat="1" applyFont="1" applyAlignment="1">
      <alignment vertical="center"/>
    </xf>
    <xf numFmtId="0" fontId="43" fillId="0" borderId="0" xfId="0" applyFont="1" applyAlignment="1">
      <alignment horizontal="left" vertical="center"/>
    </xf>
    <xf numFmtId="4" fontId="45" fillId="0" borderId="0" xfId="0" applyNumberFormat="1" applyFont="1" applyAlignment="1">
      <alignment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showGridLines="0" tabSelected="1" showRuler="0" view="pageLayout" topLeftCell="A2" zoomScaleNormal="70" workbookViewId="0">
      <selection activeCell="A4" sqref="A4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83" t="s">
        <v>72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9" t="s">
        <v>35</v>
      </c>
      <c r="D11" s="99"/>
      <c r="E11" s="99"/>
      <c r="F11" s="100"/>
    </row>
    <row r="12" spans="1:6" s="1" customFormat="1" ht="26.25" customHeight="1" x14ac:dyDescent="0.2">
      <c r="A12" s="66" t="s">
        <v>31</v>
      </c>
      <c r="B12" s="40" t="s">
        <v>32</v>
      </c>
      <c r="C12" s="63" t="s">
        <v>33</v>
      </c>
      <c r="D12" s="90" t="s">
        <v>34</v>
      </c>
      <c r="E12" s="90" t="s">
        <v>33</v>
      </c>
      <c r="F12" s="67" t="s">
        <v>34</v>
      </c>
    </row>
    <row r="13" spans="1:6" s="1" customFormat="1" ht="24.75" customHeight="1" thickBot="1" x14ac:dyDescent="0.25">
      <c r="A13" s="68"/>
      <c r="B13" s="69"/>
      <c r="C13" s="70" t="s">
        <v>70</v>
      </c>
      <c r="D13" s="91" t="s">
        <v>25</v>
      </c>
      <c r="E13" s="70" t="s">
        <v>71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40</v>
      </c>
      <c r="C14" s="48">
        <f>FBiH!C14+RS!C14</f>
        <v>7388763.3300000001</v>
      </c>
      <c r="D14" s="84">
        <f t="shared" ref="D14:D37" si="0">C14/C$38*100</f>
        <v>8.1371468231519195</v>
      </c>
      <c r="E14" s="48">
        <f>FBiH!E14+RS!E14</f>
        <v>7755801</v>
      </c>
      <c r="F14" s="84">
        <f t="shared" ref="F14:F37" si="1">E14/E$38*100</f>
        <v>8.0386686183172635</v>
      </c>
    </row>
    <row r="15" spans="1:6" s="1" customFormat="1" ht="17.100000000000001" customHeight="1" x14ac:dyDescent="0.2">
      <c r="A15" s="22" t="s">
        <v>1</v>
      </c>
      <c r="B15" s="12" t="s">
        <v>41</v>
      </c>
      <c r="C15" s="48">
        <f>FBiH!C15+RS!C15</f>
        <v>2429678.58</v>
      </c>
      <c r="D15" s="85">
        <f t="shared" si="0"/>
        <v>2.6757727180479698</v>
      </c>
      <c r="E15" s="48">
        <f>FBiH!E15+RS!E15</f>
        <v>2748772</v>
      </c>
      <c r="F15" s="85">
        <f t="shared" si="1"/>
        <v>2.8490245192352379</v>
      </c>
    </row>
    <row r="16" spans="1:6" s="1" customFormat="1" ht="17.100000000000001" customHeight="1" x14ac:dyDescent="0.2">
      <c r="A16" s="22" t="s">
        <v>2</v>
      </c>
      <c r="B16" s="12" t="s">
        <v>42</v>
      </c>
      <c r="C16" s="48">
        <f>FBiH!C16+RS!C16</f>
        <v>9930569.0199999996</v>
      </c>
      <c r="D16" s="85">
        <f t="shared" si="0"/>
        <v>10.936403636734683</v>
      </c>
      <c r="E16" s="48">
        <f>FBiH!E16+RS!E16</f>
        <v>10945345</v>
      </c>
      <c r="F16" s="85">
        <f t="shared" si="1"/>
        <v>11.344540862788481</v>
      </c>
    </row>
    <row r="17" spans="1:6" s="1" customFormat="1" ht="17.100000000000001" customHeight="1" x14ac:dyDescent="0.2">
      <c r="A17" s="19" t="s">
        <v>3</v>
      </c>
      <c r="B17" s="12" t="s">
        <v>43</v>
      </c>
      <c r="C17" s="48">
        <f>FBiH!C17+RS!C17</f>
        <v>0</v>
      </c>
      <c r="D17" s="85">
        <f t="shared" si="0"/>
        <v>0</v>
      </c>
      <c r="E17" s="48">
        <f>FBiH!E17+RS!E17</f>
        <v>0</v>
      </c>
      <c r="F17" s="85">
        <f t="shared" si="1"/>
        <v>0</v>
      </c>
    </row>
    <row r="18" spans="1:6" s="1" customFormat="1" ht="17.100000000000001" customHeight="1" x14ac:dyDescent="0.2">
      <c r="A18" s="19" t="s">
        <v>4</v>
      </c>
      <c r="B18" s="12" t="s">
        <v>44</v>
      </c>
      <c r="C18" s="48">
        <f>FBiH!C18+RS!C18</f>
        <v>1580.34</v>
      </c>
      <c r="D18" s="85">
        <f t="shared" si="0"/>
        <v>1.7404074316858518E-3</v>
      </c>
      <c r="E18" s="48">
        <f>FBiH!E18+RS!E18</f>
        <v>1580.34</v>
      </c>
      <c r="F18" s="85">
        <f t="shared" si="1"/>
        <v>1.6379777619708789E-3</v>
      </c>
    </row>
    <row r="19" spans="1:6" s="1" customFormat="1" ht="17.100000000000001" customHeight="1" x14ac:dyDescent="0.2">
      <c r="A19" s="19" t="s">
        <v>5</v>
      </c>
      <c r="B19" s="12" t="s">
        <v>45</v>
      </c>
      <c r="C19" s="48">
        <f>FBiH!C19+RS!C19</f>
        <v>0</v>
      </c>
      <c r="D19" s="85">
        <f t="shared" si="0"/>
        <v>0</v>
      </c>
      <c r="E19" s="48">
        <f>FBiH!E19+RS!E19</f>
        <v>36</v>
      </c>
      <c r="F19" s="85">
        <f t="shared" si="1"/>
        <v>3.7312982921998837E-5</v>
      </c>
    </row>
    <row r="20" spans="1:6" s="1" customFormat="1" ht="17.100000000000001" customHeight="1" x14ac:dyDescent="0.2">
      <c r="A20" s="19" t="s">
        <v>6</v>
      </c>
      <c r="B20" s="12" t="s">
        <v>46</v>
      </c>
      <c r="C20" s="48">
        <f>FBiH!C20+RS!C20</f>
        <v>1116015.72</v>
      </c>
      <c r="D20" s="85">
        <f t="shared" si="0"/>
        <v>1.2290532752232031</v>
      </c>
      <c r="E20" s="48">
        <f>FBiH!E20+RS!E20</f>
        <v>1507002</v>
      </c>
      <c r="F20" s="85">
        <f t="shared" si="1"/>
        <v>1.5619649969282801</v>
      </c>
    </row>
    <row r="21" spans="1:6" s="1" customFormat="1" ht="17.100000000000001" customHeight="1" x14ac:dyDescent="0.2">
      <c r="A21" s="19" t="s">
        <v>7</v>
      </c>
      <c r="B21" s="12" t="s">
        <v>47</v>
      </c>
      <c r="C21" s="48">
        <f>FBiH!C21+RS!C21</f>
        <v>6311599.5099999998</v>
      </c>
      <c r="D21" s="85">
        <f t="shared" si="0"/>
        <v>6.9508806288702321</v>
      </c>
      <c r="E21" s="48">
        <f>FBiH!E21+RS!E21</f>
        <v>7303025</v>
      </c>
      <c r="F21" s="85">
        <f t="shared" si="1"/>
        <v>7.5693790862202919</v>
      </c>
    </row>
    <row r="22" spans="1:6" s="1" customFormat="1" ht="17.100000000000001" customHeight="1" x14ac:dyDescent="0.2">
      <c r="A22" s="19" t="s">
        <v>8</v>
      </c>
      <c r="B22" s="12" t="s">
        <v>48</v>
      </c>
      <c r="C22" s="48">
        <f>FBiH!C22+RS!C22</f>
        <v>6736382.3300000001</v>
      </c>
      <c r="D22" s="85">
        <f t="shared" si="0"/>
        <v>7.4186883011309313</v>
      </c>
      <c r="E22" s="48">
        <f>FBiH!E22+RS!E22</f>
        <v>7289555</v>
      </c>
      <c r="F22" s="85">
        <f t="shared" si="1"/>
        <v>7.5554178117769784</v>
      </c>
    </row>
    <row r="23" spans="1:6" s="1" customFormat="1" ht="17.100000000000001" customHeight="1" x14ac:dyDescent="0.2">
      <c r="A23" s="19" t="s">
        <v>9</v>
      </c>
      <c r="B23" s="12" t="s">
        <v>49</v>
      </c>
      <c r="C23" s="48">
        <f>FBiH!C23+RS!C23</f>
        <v>36682367.479999997</v>
      </c>
      <c r="D23" s="85">
        <f t="shared" si="0"/>
        <v>40.397803620754658</v>
      </c>
      <c r="E23" s="48">
        <f>FBiH!E23+RS!E23</f>
        <v>36927864</v>
      </c>
      <c r="F23" s="85">
        <f t="shared" si="1"/>
        <v>38.274687743830434</v>
      </c>
    </row>
    <row r="24" spans="1:6" s="1" customFormat="1" ht="17.100000000000001" customHeight="1" x14ac:dyDescent="0.2">
      <c r="A24" s="19" t="s">
        <v>10</v>
      </c>
      <c r="B24" s="12" t="s">
        <v>50</v>
      </c>
      <c r="C24" s="48">
        <f>FBiH!C24+RS!C24</f>
        <v>688.33999999999992</v>
      </c>
      <c r="D24" s="85">
        <f t="shared" si="0"/>
        <v>7.580596906530488E-4</v>
      </c>
      <c r="E24" s="48">
        <f>FBiH!E24+RS!E24</f>
        <v>535</v>
      </c>
      <c r="F24" s="85">
        <f>E24/E$38*100</f>
        <v>5.5451238509081596E-4</v>
      </c>
    </row>
    <row r="25" spans="1:6" s="1" customFormat="1" ht="17.100000000000001" customHeight="1" x14ac:dyDescent="0.2">
      <c r="A25" s="19" t="s">
        <v>11</v>
      </c>
      <c r="B25" s="12" t="s">
        <v>51</v>
      </c>
      <c r="C25" s="48">
        <f>FBiH!C25+RS!C25</f>
        <v>332</v>
      </c>
      <c r="D25" s="85">
        <f t="shared" si="0"/>
        <v>3.6562718612431685E-4</v>
      </c>
      <c r="E25" s="48">
        <f>FBiH!E25+RS!E25</f>
        <v>445</v>
      </c>
      <c r="F25" s="85">
        <f t="shared" si="1"/>
        <v>4.6122992778581889E-4</v>
      </c>
    </row>
    <row r="26" spans="1:6" s="1" customFormat="1" ht="17.100000000000001" customHeight="1" x14ac:dyDescent="0.2">
      <c r="A26" s="19" t="s">
        <v>12</v>
      </c>
      <c r="B26" s="12" t="s">
        <v>52</v>
      </c>
      <c r="C26" s="48">
        <f>FBiH!C26+RS!C26</f>
        <v>2327503.9500000002</v>
      </c>
      <c r="D26" s="85">
        <f t="shared" si="0"/>
        <v>2.5632491564208819</v>
      </c>
      <c r="E26" s="48">
        <f>FBiH!E26+RS!E26</f>
        <v>2571437</v>
      </c>
      <c r="F26" s="85">
        <f t="shared" si="1"/>
        <v>2.6652218018332197</v>
      </c>
    </row>
    <row r="27" spans="1:6" s="1" customFormat="1" ht="17.100000000000001" customHeight="1" x14ac:dyDescent="0.2">
      <c r="A27" s="19" t="s">
        <v>13</v>
      </c>
      <c r="B27" s="12" t="s">
        <v>53</v>
      </c>
      <c r="C27" s="48">
        <f>FBiH!C27+RS!C27</f>
        <v>642553.49</v>
      </c>
      <c r="D27" s="85">
        <f t="shared" si="0"/>
        <v>0.70763561591282942</v>
      </c>
      <c r="E27" s="48">
        <f>FBiH!E27+RS!E27</f>
        <v>657201</v>
      </c>
      <c r="F27" s="85">
        <f t="shared" si="1"/>
        <v>0.68117026914779311</v>
      </c>
    </row>
    <row r="28" spans="1:6" s="1" customFormat="1" ht="17.100000000000001" customHeight="1" x14ac:dyDescent="0.2">
      <c r="A28" s="19" t="s">
        <v>14</v>
      </c>
      <c r="B28" s="12" t="s">
        <v>54</v>
      </c>
      <c r="C28" s="48">
        <f>FBiH!C28+RS!C28</f>
        <v>180947</v>
      </c>
      <c r="D28" s="85">
        <f t="shared" si="0"/>
        <v>0.19927452544468904</v>
      </c>
      <c r="E28" s="48">
        <f>FBiH!E28+RS!E28</f>
        <v>162254</v>
      </c>
      <c r="F28" s="85">
        <f t="shared" si="1"/>
        <v>0.16817168697294441</v>
      </c>
    </row>
    <row r="29" spans="1:6" s="1" customFormat="1" ht="17.100000000000001" customHeight="1" x14ac:dyDescent="0.2">
      <c r="A29" s="19" t="s">
        <v>15</v>
      </c>
      <c r="B29" s="12" t="s">
        <v>55</v>
      </c>
      <c r="C29" s="48">
        <f>FBiH!C29+RS!C29</f>
        <v>1004703.31</v>
      </c>
      <c r="D29" s="85">
        <f t="shared" si="0"/>
        <v>1.1064663979671303</v>
      </c>
      <c r="E29" s="48">
        <f>FBiH!E29+RS!E29</f>
        <v>864952</v>
      </c>
      <c r="F29" s="85">
        <f t="shared" si="1"/>
        <v>0.89649831123190926</v>
      </c>
    </row>
    <row r="30" spans="1:6" s="1" customFormat="1" ht="17.100000000000001" customHeight="1" x14ac:dyDescent="0.2">
      <c r="A30" s="19" t="s">
        <v>16</v>
      </c>
      <c r="B30" s="12" t="s">
        <v>56</v>
      </c>
      <c r="C30" s="48">
        <f>FBiH!C30+RS!C30</f>
        <v>19257.66</v>
      </c>
      <c r="D30" s="85">
        <f t="shared" si="0"/>
        <v>2.1208204931140999E-2</v>
      </c>
      <c r="E30" s="48">
        <f>FBiH!E30+RS!E30</f>
        <v>25600</v>
      </c>
      <c r="F30" s="85">
        <f t="shared" si="1"/>
        <v>2.6533676744532504E-2</v>
      </c>
    </row>
    <row r="31" spans="1:6" s="1" customFormat="1" ht="17.100000000000001" customHeight="1" x14ac:dyDescent="0.2">
      <c r="A31" s="19" t="s">
        <v>17</v>
      </c>
      <c r="B31" s="12" t="s">
        <v>57</v>
      </c>
      <c r="C31" s="48">
        <f>FBiH!C31+RS!C31</f>
        <v>323114.44</v>
      </c>
      <c r="D31" s="85">
        <f t="shared" si="0"/>
        <v>0.35584163702811566</v>
      </c>
      <c r="E31" s="48">
        <f>FBiH!E31+RS!E31</f>
        <v>357056</v>
      </c>
      <c r="F31" s="85">
        <f t="shared" si="1"/>
        <v>0.37007845639436709</v>
      </c>
    </row>
    <row r="32" spans="1:6" s="1" customFormat="1" ht="17.100000000000001" customHeight="1" x14ac:dyDescent="0.2">
      <c r="A32" s="20" t="s">
        <v>23</v>
      </c>
      <c r="B32" s="6" t="s">
        <v>58</v>
      </c>
      <c r="C32" s="49">
        <f>SUM(C14:C31)-3</f>
        <v>75096053.5</v>
      </c>
      <c r="D32" s="86">
        <f t="shared" si="0"/>
        <v>82.702285332066737</v>
      </c>
      <c r="E32" s="49">
        <f>SUM(E14:E31)</f>
        <v>79118460.340000004</v>
      </c>
      <c r="F32" s="86">
        <f t="shared" si="1"/>
        <v>82.004048874479508</v>
      </c>
    </row>
    <row r="33" spans="1:6" s="1" customFormat="1" ht="17.100000000000001" customHeight="1" x14ac:dyDescent="0.2">
      <c r="A33" s="21" t="s">
        <v>22</v>
      </c>
      <c r="B33" s="4" t="s">
        <v>59</v>
      </c>
      <c r="C33" s="48">
        <f>FBiH!C33+RS!C33</f>
        <v>13846526.9</v>
      </c>
      <c r="D33" s="85">
        <f t="shared" si="0"/>
        <v>15.24899598807729</v>
      </c>
      <c r="E33" s="48">
        <f>FBiH!E33+RS!E33</f>
        <v>15695654</v>
      </c>
      <c r="F33" s="85">
        <f t="shared" si="1"/>
        <v>16.26810193476674</v>
      </c>
    </row>
    <row r="34" spans="1:6" s="1" customFormat="1" ht="17.100000000000001" customHeight="1" x14ac:dyDescent="0.2">
      <c r="A34" s="21" t="s">
        <v>20</v>
      </c>
      <c r="B34" s="5" t="s">
        <v>60</v>
      </c>
      <c r="C34" s="48">
        <f>FBiH!C34+RS!C34</f>
        <v>762.25</v>
      </c>
      <c r="D34" s="85">
        <f t="shared" si="0"/>
        <v>8.3945579103391732E-4</v>
      </c>
      <c r="E34" s="48">
        <f>FBiH!E34+RS!E34</f>
        <v>20026</v>
      </c>
      <c r="F34" s="85">
        <f t="shared" si="1"/>
        <v>2.0756383222109685E-2</v>
      </c>
    </row>
    <row r="35" spans="1:6" s="1" customFormat="1" ht="17.100000000000001" customHeight="1" x14ac:dyDescent="0.2">
      <c r="A35" s="21" t="s">
        <v>21</v>
      </c>
      <c r="B35" s="15" t="s">
        <v>61</v>
      </c>
      <c r="C35" s="48">
        <f>FBiH!C35+RS!C35</f>
        <v>1859533.23</v>
      </c>
      <c r="D35" s="85">
        <f t="shared" si="0"/>
        <v>2.0478792240649462</v>
      </c>
      <c r="E35" s="48">
        <f>FBiH!E35+RS!E35</f>
        <v>1647022</v>
      </c>
      <c r="F35" s="85">
        <f t="shared" si="1"/>
        <v>1.7070917710598992</v>
      </c>
    </row>
    <row r="36" spans="1:6" s="1" customFormat="1" ht="17.100000000000001" customHeight="1" x14ac:dyDescent="0.2">
      <c r="A36" s="19" t="s">
        <v>19</v>
      </c>
      <c r="B36" s="15" t="s">
        <v>62</v>
      </c>
      <c r="C36" s="48">
        <f>FBiH!C36+RS!C36</f>
        <v>0</v>
      </c>
      <c r="D36" s="85">
        <f t="shared" si="0"/>
        <v>0</v>
      </c>
      <c r="E36" s="48">
        <f>FBiH!E36+RS!E36</f>
        <v>0</v>
      </c>
      <c r="F36" s="85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63</v>
      </c>
      <c r="C37" s="51">
        <f>SUM(C33:C36)</f>
        <v>15706822.380000001</v>
      </c>
      <c r="D37" s="86">
        <f t="shared" si="0"/>
        <v>17.297714667933271</v>
      </c>
      <c r="E37" s="51">
        <f>SUM(E33:E36)+1</f>
        <v>17362703</v>
      </c>
      <c r="F37" s="86">
        <f t="shared" si="1"/>
        <v>17.995951125520499</v>
      </c>
    </row>
    <row r="38" spans="1:6" s="1" customFormat="1" ht="17.100000000000001" customHeight="1" x14ac:dyDescent="0.2">
      <c r="A38" s="16" t="s">
        <v>24</v>
      </c>
      <c r="B38" s="17" t="s">
        <v>75</v>
      </c>
      <c r="C38" s="25">
        <f>(C32+C37)</f>
        <v>90802875.879999995</v>
      </c>
      <c r="D38" s="78">
        <f>D32+D37</f>
        <v>100</v>
      </c>
      <c r="E38" s="25">
        <f>E32+E37</f>
        <v>96481163.340000004</v>
      </c>
      <c r="F38" s="78">
        <f>F32+F37</f>
        <v>100</v>
      </c>
    </row>
    <row r="40" spans="1:6" s="94" customFormat="1" ht="12" x14ac:dyDescent="0.25">
      <c r="A40" s="94" t="s">
        <v>73</v>
      </c>
      <c r="B40" s="95"/>
      <c r="C40" s="96"/>
      <c r="E40" s="96"/>
    </row>
    <row r="41" spans="1:6" s="94" customFormat="1" ht="12" x14ac:dyDescent="0.25">
      <c r="A41" s="94" t="s">
        <v>74</v>
      </c>
      <c r="C41" s="98"/>
      <c r="E41" s="98"/>
    </row>
    <row r="42" spans="1:6" x14ac:dyDescent="0.25">
      <c r="C42" s="38"/>
      <c r="E42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31.01.2026. godine.</oddFooter>
  </headerFooter>
  <ignoredErrors>
    <ignoredError sqref="A14:A31 A34:A37" numberStoredAsText="1"/>
    <ignoredError sqref="A32:A33 A38" twoDigitTextYear="1" numberStoredAsText="1"/>
    <ignoredError sqref="E14:E36 D32:D37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4"/>
  <sheetViews>
    <sheetView showGridLines="0" showRuler="0" view="pageLayout" topLeftCell="A25" zoomScaleNormal="70" workbookViewId="0">
      <selection activeCell="B44" sqref="B44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1"/>
      <c r="E1" s="31"/>
    </row>
    <row r="3" spans="1:9" x14ac:dyDescent="0.25">
      <c r="C3" s="35"/>
      <c r="E3" s="35"/>
    </row>
    <row r="4" spans="1:9" x14ac:dyDescent="0.25">
      <c r="C4" s="35"/>
      <c r="E4" s="35"/>
    </row>
    <row r="5" spans="1:9" x14ac:dyDescent="0.25">
      <c r="C5" s="35"/>
      <c r="E5" s="35"/>
    </row>
    <row r="6" spans="1:9" x14ac:dyDescent="0.25">
      <c r="C6" s="35"/>
      <c r="E6" s="35"/>
    </row>
    <row r="7" spans="1:9" x14ac:dyDescent="0.25">
      <c r="A7" s="62" t="s">
        <v>68</v>
      </c>
    </row>
    <row r="8" spans="1:9" x14ac:dyDescent="0.25">
      <c r="A8" s="62"/>
    </row>
    <row r="9" spans="1:9" s="1" customFormat="1" ht="15" customHeight="1" x14ac:dyDescent="0.2">
      <c r="C9" s="3"/>
      <c r="D9" s="2"/>
      <c r="E9" s="3"/>
      <c r="F9" s="2"/>
    </row>
    <row r="10" spans="1:9" s="1" customFormat="1" ht="15" customHeight="1" thickBot="1" x14ac:dyDescent="0.25">
      <c r="C10" s="3"/>
      <c r="D10" s="2"/>
      <c r="E10" s="3"/>
      <c r="F10" s="2"/>
    </row>
    <row r="11" spans="1:9" s="1" customFormat="1" ht="15" customHeight="1" x14ac:dyDescent="0.25">
      <c r="A11" s="64"/>
      <c r="B11" s="65"/>
      <c r="C11" s="99" t="s">
        <v>35</v>
      </c>
      <c r="D11" s="99"/>
      <c r="E11" s="99"/>
      <c r="F11" s="100"/>
    </row>
    <row r="12" spans="1:9" s="1" customFormat="1" ht="26.25" customHeight="1" x14ac:dyDescent="0.2">
      <c r="A12" s="66" t="s">
        <v>31</v>
      </c>
      <c r="B12" s="40" t="s">
        <v>32</v>
      </c>
      <c r="C12" s="63" t="s">
        <v>33</v>
      </c>
      <c r="D12" s="90" t="s">
        <v>34</v>
      </c>
      <c r="E12" s="90" t="s">
        <v>33</v>
      </c>
      <c r="F12" s="67" t="s">
        <v>34</v>
      </c>
    </row>
    <row r="13" spans="1:9" s="1" customFormat="1" ht="24.75" customHeight="1" thickBot="1" x14ac:dyDescent="0.25">
      <c r="A13" s="71"/>
      <c r="B13" s="14"/>
      <c r="C13" s="70" t="s">
        <v>70</v>
      </c>
      <c r="D13" s="91" t="s">
        <v>25</v>
      </c>
      <c r="E13" s="70" t="s">
        <v>71</v>
      </c>
      <c r="F13" s="77" t="s">
        <v>25</v>
      </c>
    </row>
    <row r="14" spans="1:9" s="1" customFormat="1" ht="16.5" customHeight="1" x14ac:dyDescent="0.2">
      <c r="A14" s="72" t="s">
        <v>0</v>
      </c>
      <c r="B14" s="12" t="s">
        <v>40</v>
      </c>
      <c r="C14" s="48">
        <v>5473048</v>
      </c>
      <c r="D14" s="87">
        <f>C14/C$38*100</f>
        <v>8.0722027647575594</v>
      </c>
      <c r="E14" s="48">
        <v>5750997</v>
      </c>
      <c r="F14" s="87">
        <f>E14/E$38*100</f>
        <v>7.9354854493325755</v>
      </c>
      <c r="H14" s="45"/>
      <c r="I14" s="45"/>
    </row>
    <row r="15" spans="1:9" s="1" customFormat="1" ht="17.100000000000001" customHeight="1" x14ac:dyDescent="0.2">
      <c r="A15" s="73" t="s">
        <v>1</v>
      </c>
      <c r="B15" s="12" t="s">
        <v>41</v>
      </c>
      <c r="C15" s="48">
        <v>2234674</v>
      </c>
      <c r="D15" s="85">
        <f t="shared" ref="D15:D37" si="0">C15/C$38*100</f>
        <v>3.2959224258825852</v>
      </c>
      <c r="E15" s="48">
        <v>2482267</v>
      </c>
      <c r="F15" s="85">
        <f t="shared" ref="F15:F37" si="1">E15/E$38*100</f>
        <v>3.4251441375918685</v>
      </c>
      <c r="H15" s="45"/>
      <c r="I15" s="45"/>
    </row>
    <row r="16" spans="1:9" s="1" customFormat="1" ht="17.100000000000001" customHeight="1" x14ac:dyDescent="0.2">
      <c r="A16" s="73" t="s">
        <v>2</v>
      </c>
      <c r="B16" s="12" t="s">
        <v>42</v>
      </c>
      <c r="C16" s="48">
        <v>8261334</v>
      </c>
      <c r="D16" s="85">
        <f t="shared" si="0"/>
        <v>12.184647961316184</v>
      </c>
      <c r="E16" s="48">
        <v>9174672</v>
      </c>
      <c r="F16" s="85">
        <f t="shared" si="1"/>
        <v>12.659626871375346</v>
      </c>
      <c r="H16" s="45"/>
      <c r="I16" s="45"/>
    </row>
    <row r="17" spans="1:9" s="1" customFormat="1" ht="17.100000000000001" customHeight="1" x14ac:dyDescent="0.2">
      <c r="A17" s="74" t="s">
        <v>3</v>
      </c>
      <c r="B17" s="12" t="s">
        <v>43</v>
      </c>
      <c r="C17" s="48">
        <v>0</v>
      </c>
      <c r="D17" s="85">
        <f t="shared" si="0"/>
        <v>0</v>
      </c>
      <c r="E17" s="48">
        <v>0</v>
      </c>
      <c r="F17" s="85">
        <f t="shared" si="1"/>
        <v>0</v>
      </c>
      <c r="H17" s="45"/>
      <c r="I17" s="45"/>
    </row>
    <row r="18" spans="1:9" s="1" customFormat="1" ht="17.100000000000001" customHeight="1" x14ac:dyDescent="0.2">
      <c r="A18" s="74" t="s">
        <v>4</v>
      </c>
      <c r="B18" s="12" t="s">
        <v>44</v>
      </c>
      <c r="C18" s="48">
        <v>0</v>
      </c>
      <c r="D18" s="85">
        <f t="shared" si="0"/>
        <v>0</v>
      </c>
      <c r="E18" s="48">
        <v>0</v>
      </c>
      <c r="F18" s="85">
        <f t="shared" si="1"/>
        <v>0</v>
      </c>
      <c r="H18" s="45"/>
      <c r="I18" s="45"/>
    </row>
    <row r="19" spans="1:9" s="1" customFormat="1" ht="17.100000000000001" customHeight="1" x14ac:dyDescent="0.2">
      <c r="A19" s="74" t="s">
        <v>5</v>
      </c>
      <c r="B19" s="12" t="s">
        <v>45</v>
      </c>
      <c r="C19" s="48">
        <v>0</v>
      </c>
      <c r="D19" s="85">
        <f t="shared" si="0"/>
        <v>0</v>
      </c>
      <c r="E19" s="48">
        <v>0</v>
      </c>
      <c r="F19" s="85">
        <f t="shared" si="1"/>
        <v>0</v>
      </c>
      <c r="H19" s="45"/>
      <c r="I19" s="45"/>
    </row>
    <row r="20" spans="1:9" s="1" customFormat="1" ht="17.100000000000001" customHeight="1" x14ac:dyDescent="0.2">
      <c r="A20" s="74" t="s">
        <v>6</v>
      </c>
      <c r="B20" s="12" t="s">
        <v>46</v>
      </c>
      <c r="C20" s="48">
        <v>983416</v>
      </c>
      <c r="D20" s="85">
        <f t="shared" si="0"/>
        <v>1.4504410255687177</v>
      </c>
      <c r="E20" s="48">
        <v>1255221</v>
      </c>
      <c r="F20" s="85">
        <f t="shared" si="1"/>
        <v>1.7320106376679876</v>
      </c>
      <c r="H20" s="45"/>
      <c r="I20" s="45"/>
    </row>
    <row r="21" spans="1:9" s="1" customFormat="1" ht="17.100000000000001" customHeight="1" x14ac:dyDescent="0.2">
      <c r="A21" s="74" t="s">
        <v>7</v>
      </c>
      <c r="B21" s="12" t="s">
        <v>47</v>
      </c>
      <c r="C21" s="48">
        <v>5258590</v>
      </c>
      <c r="D21" s="85">
        <f t="shared" si="0"/>
        <v>7.7558984932575878</v>
      </c>
      <c r="E21" s="48">
        <v>5359083</v>
      </c>
      <c r="F21" s="85">
        <f t="shared" si="1"/>
        <v>7.3947048082733415</v>
      </c>
      <c r="H21" s="45"/>
      <c r="I21" s="45"/>
    </row>
    <row r="22" spans="1:9" s="1" customFormat="1" ht="17.100000000000001" customHeight="1" x14ac:dyDescent="0.2">
      <c r="A22" s="74" t="s">
        <v>8</v>
      </c>
      <c r="B22" s="12" t="s">
        <v>48</v>
      </c>
      <c r="C22" s="48">
        <v>4566888</v>
      </c>
      <c r="D22" s="85">
        <f t="shared" si="0"/>
        <v>6.7357066738567086</v>
      </c>
      <c r="E22" s="48">
        <v>4812298</v>
      </c>
      <c r="F22" s="85">
        <f t="shared" si="1"/>
        <v>6.640226165454834</v>
      </c>
      <c r="H22" s="45"/>
      <c r="I22" s="45"/>
    </row>
    <row r="23" spans="1:9" s="1" customFormat="1" ht="17.100000000000001" customHeight="1" x14ac:dyDescent="0.2">
      <c r="A23" s="74" t="s">
        <v>9</v>
      </c>
      <c r="B23" s="12" t="s">
        <v>49</v>
      </c>
      <c r="C23" s="48">
        <v>23336878</v>
      </c>
      <c r="D23" s="85">
        <f t="shared" si="0"/>
        <v>34.419579567438447</v>
      </c>
      <c r="E23" s="48">
        <v>24186503</v>
      </c>
      <c r="F23" s="85">
        <f t="shared" si="1"/>
        <v>33.37362941186349</v>
      </c>
      <c r="H23" s="45"/>
      <c r="I23" s="45"/>
    </row>
    <row r="24" spans="1:9" s="1" customFormat="1" ht="17.100000000000001" customHeight="1" x14ac:dyDescent="0.2">
      <c r="A24" s="74" t="s">
        <v>10</v>
      </c>
      <c r="B24" s="12" t="s">
        <v>50</v>
      </c>
      <c r="C24" s="48">
        <v>322</v>
      </c>
      <c r="D24" s="85">
        <f t="shared" si="0"/>
        <v>4.7491805119413054E-4</v>
      </c>
      <c r="E24" s="48">
        <v>292</v>
      </c>
      <c r="F24" s="85">
        <f t="shared" si="1"/>
        <v>4.0291479046243838E-4</v>
      </c>
      <c r="H24" s="45"/>
      <c r="I24" s="45"/>
    </row>
    <row r="25" spans="1:9" s="1" customFormat="1" ht="17.100000000000001" customHeight="1" x14ac:dyDescent="0.2">
      <c r="A25" s="74" t="s">
        <v>11</v>
      </c>
      <c r="B25" s="12" t="s">
        <v>51</v>
      </c>
      <c r="C25" s="48">
        <v>69</v>
      </c>
      <c r="D25" s="85">
        <f t="shared" si="0"/>
        <v>1.017681538273137E-4</v>
      </c>
      <c r="E25" s="48">
        <v>352</v>
      </c>
      <c r="F25" s="85">
        <f t="shared" si="1"/>
        <v>4.857055008314326E-4</v>
      </c>
      <c r="H25" s="45"/>
      <c r="I25" s="45"/>
    </row>
    <row r="26" spans="1:9" s="1" customFormat="1" ht="17.100000000000001" customHeight="1" x14ac:dyDescent="0.2">
      <c r="A26" s="74" t="s">
        <v>12</v>
      </c>
      <c r="B26" s="12" t="s">
        <v>52</v>
      </c>
      <c r="C26" s="48">
        <v>1808159</v>
      </c>
      <c r="D26" s="85">
        <f t="shared" si="0"/>
        <v>2.6668551196556765</v>
      </c>
      <c r="E26" s="48">
        <v>2061632</v>
      </c>
      <c r="F26" s="85">
        <f t="shared" si="1"/>
        <v>2.8447329633241707</v>
      </c>
      <c r="H26" s="45"/>
      <c r="I26" s="45"/>
    </row>
    <row r="27" spans="1:9" s="1" customFormat="1" ht="17.100000000000001" customHeight="1" x14ac:dyDescent="0.2">
      <c r="A27" s="74" t="s">
        <v>13</v>
      </c>
      <c r="B27" s="12" t="s">
        <v>53</v>
      </c>
      <c r="C27" s="48">
        <v>415058</v>
      </c>
      <c r="D27" s="85">
        <f t="shared" si="0"/>
        <v>0.61216936798923427</v>
      </c>
      <c r="E27" s="48">
        <v>385826</v>
      </c>
      <c r="F27" s="85">
        <f t="shared" si="1"/>
        <v>0.53238014364712594</v>
      </c>
      <c r="H27" s="45"/>
      <c r="I27" s="45"/>
    </row>
    <row r="28" spans="1:9" s="1" customFormat="1" ht="17.100000000000001" customHeight="1" x14ac:dyDescent="0.2">
      <c r="A28" s="74" t="s">
        <v>14</v>
      </c>
      <c r="B28" s="12" t="s">
        <v>54</v>
      </c>
      <c r="C28" s="48">
        <v>180947</v>
      </c>
      <c r="D28" s="85">
        <f t="shared" si="0"/>
        <v>0.26687887145783956</v>
      </c>
      <c r="E28" s="48">
        <v>162254</v>
      </c>
      <c r="F28" s="85">
        <f t="shared" si="1"/>
        <v>0.22388539867017973</v>
      </c>
      <c r="H28" s="45"/>
      <c r="I28" s="45"/>
    </row>
    <row r="29" spans="1:9" s="1" customFormat="1" ht="17.100000000000001" customHeight="1" x14ac:dyDescent="0.2">
      <c r="A29" s="74" t="s">
        <v>15</v>
      </c>
      <c r="B29" s="12" t="s">
        <v>55</v>
      </c>
      <c r="C29" s="48">
        <v>950123</v>
      </c>
      <c r="D29" s="85">
        <f t="shared" si="0"/>
        <v>1.4013371538966488</v>
      </c>
      <c r="E29" s="48">
        <v>799347</v>
      </c>
      <c r="F29" s="85">
        <f t="shared" si="1"/>
        <v>1.1029750993554066</v>
      </c>
      <c r="H29" s="45"/>
      <c r="I29" s="45"/>
    </row>
    <row r="30" spans="1:9" s="1" customFormat="1" ht="17.100000000000001" customHeight="1" x14ac:dyDescent="0.2">
      <c r="A30" s="74" t="s">
        <v>16</v>
      </c>
      <c r="B30" s="12" t="s">
        <v>56</v>
      </c>
      <c r="C30" s="48">
        <v>9072</v>
      </c>
      <c r="D30" s="85">
        <f t="shared" si="0"/>
        <v>1.3380299877121591E-2</v>
      </c>
      <c r="E30" s="48">
        <v>16008</v>
      </c>
      <c r="F30" s="85">
        <f t="shared" si="1"/>
        <v>2.2088561526447649E-2</v>
      </c>
      <c r="H30" s="45"/>
      <c r="I30" s="45"/>
    </row>
    <row r="31" spans="1:9" s="1" customFormat="1" ht="17.100000000000001" customHeight="1" x14ac:dyDescent="0.2">
      <c r="A31" s="74" t="s">
        <v>17</v>
      </c>
      <c r="B31" s="12" t="s">
        <v>57</v>
      </c>
      <c r="C31" s="48">
        <v>252812</v>
      </c>
      <c r="D31" s="85">
        <f t="shared" si="0"/>
        <v>0.37287261602015692</v>
      </c>
      <c r="E31" s="48">
        <v>293474</v>
      </c>
      <c r="F31" s="85">
        <f t="shared" si="1"/>
        <v>0.40494868224717007</v>
      </c>
      <c r="H31" s="45"/>
      <c r="I31" s="45"/>
    </row>
    <row r="32" spans="1:9" s="1" customFormat="1" ht="17.100000000000001" customHeight="1" x14ac:dyDescent="0.2">
      <c r="A32" s="75" t="s">
        <v>23</v>
      </c>
      <c r="B32" s="6" t="s">
        <v>58</v>
      </c>
      <c r="C32" s="49">
        <f>SUM(C14:C31)-3</f>
        <v>53731387</v>
      </c>
      <c r="D32" s="86">
        <f t="shared" si="0"/>
        <v>79.248464602477142</v>
      </c>
      <c r="E32" s="49">
        <v>56740226</v>
      </c>
      <c r="F32" s="86">
        <f t="shared" si="1"/>
        <v>78.292726950621244</v>
      </c>
      <c r="H32" s="45"/>
      <c r="I32" s="45"/>
    </row>
    <row r="33" spans="1:9" s="1" customFormat="1" ht="17.100000000000001" customHeight="1" x14ac:dyDescent="0.2">
      <c r="A33" s="76" t="s">
        <v>22</v>
      </c>
      <c r="B33" s="4" t="s">
        <v>59</v>
      </c>
      <c r="C33" s="50">
        <v>12393885</v>
      </c>
      <c r="D33" s="85">
        <f t="shared" si="0"/>
        <v>18.279750655043998</v>
      </c>
      <c r="E33" s="50">
        <v>14251251</v>
      </c>
      <c r="F33" s="85">
        <f t="shared" si="1"/>
        <v>19.664519898947315</v>
      </c>
      <c r="H33" s="45"/>
      <c r="I33" s="45"/>
    </row>
    <row r="34" spans="1:9" s="1" customFormat="1" ht="17.100000000000001" customHeight="1" x14ac:dyDescent="0.2">
      <c r="A34" s="76" t="s">
        <v>20</v>
      </c>
      <c r="B34" s="5" t="s">
        <v>60</v>
      </c>
      <c r="C34" s="50">
        <v>424</v>
      </c>
      <c r="D34" s="85">
        <f t="shared" si="0"/>
        <v>6.2535793076494211E-4</v>
      </c>
      <c r="E34" s="50">
        <v>19722</v>
      </c>
      <c r="F34" s="85">
        <f t="shared" si="1"/>
        <v>2.7213306498288389E-2</v>
      </c>
      <c r="H34" s="45"/>
      <c r="I34" s="45"/>
    </row>
    <row r="35" spans="1:9" s="1" customFormat="1" ht="17.100000000000001" customHeight="1" x14ac:dyDescent="0.2">
      <c r="A35" s="76" t="s">
        <v>21</v>
      </c>
      <c r="B35" s="15" t="s">
        <v>61</v>
      </c>
      <c r="C35" s="50">
        <v>1675475</v>
      </c>
      <c r="D35" s="85">
        <f t="shared" si="0"/>
        <v>2.471159384548093</v>
      </c>
      <c r="E35" s="50">
        <v>1460699</v>
      </c>
      <c r="F35" s="85">
        <f t="shared" si="1"/>
        <v>2.015538464087991</v>
      </c>
      <c r="H35" s="45"/>
      <c r="I35" s="45"/>
    </row>
    <row r="36" spans="1:9" s="1" customFormat="1" ht="17.100000000000001" customHeight="1" x14ac:dyDescent="0.2">
      <c r="A36" s="74" t="s">
        <v>19</v>
      </c>
      <c r="B36" s="15" t="s">
        <v>62</v>
      </c>
      <c r="C36" s="50">
        <v>0</v>
      </c>
      <c r="D36" s="85">
        <f t="shared" si="0"/>
        <v>0</v>
      </c>
      <c r="E36" s="50">
        <v>0</v>
      </c>
      <c r="F36" s="85">
        <f t="shared" si="1"/>
        <v>0</v>
      </c>
      <c r="H36" s="45"/>
      <c r="I36" s="45"/>
    </row>
    <row r="37" spans="1:9" s="1" customFormat="1" ht="17.100000000000001" customHeight="1" x14ac:dyDescent="0.2">
      <c r="A37" s="75" t="s">
        <v>18</v>
      </c>
      <c r="B37" s="7" t="s">
        <v>63</v>
      </c>
      <c r="C37" s="51">
        <f>SUM(C33:C36)</f>
        <v>14069784</v>
      </c>
      <c r="D37" s="88">
        <f t="shared" si="0"/>
        <v>20.751535397522854</v>
      </c>
      <c r="E37" s="51">
        <f>SUM(E33:E36)+1</f>
        <v>15731673</v>
      </c>
      <c r="F37" s="88">
        <f t="shared" si="1"/>
        <v>21.707273049378767</v>
      </c>
    </row>
    <row r="38" spans="1:9" s="1" customFormat="1" ht="17.100000000000001" customHeight="1" x14ac:dyDescent="0.2">
      <c r="A38" s="80" t="s">
        <v>24</v>
      </c>
      <c r="B38" s="81" t="s">
        <v>64</v>
      </c>
      <c r="C38" s="93">
        <f>C32+C37</f>
        <v>67801171</v>
      </c>
      <c r="D38" s="82">
        <f>D32+D37</f>
        <v>100</v>
      </c>
      <c r="E38" s="93">
        <f>E32+E37</f>
        <v>72471899</v>
      </c>
      <c r="F38" s="82">
        <f>F32+F37</f>
        <v>100.00000000000001</v>
      </c>
    </row>
    <row r="40" spans="1:9" s="94" customFormat="1" ht="12" x14ac:dyDescent="0.25">
      <c r="A40" s="97" t="s">
        <v>69</v>
      </c>
      <c r="B40" s="95"/>
      <c r="C40" s="96"/>
      <c r="E40" s="96"/>
    </row>
    <row r="41" spans="1:9" x14ac:dyDescent="0.25">
      <c r="C41" s="38"/>
      <c r="E41" s="38"/>
    </row>
    <row r="42" spans="1:9" x14ac:dyDescent="0.25">
      <c r="C42" s="38"/>
      <c r="E42" s="38"/>
    </row>
    <row r="49" spans="3:6" x14ac:dyDescent="0.25">
      <c r="C49" s="44"/>
      <c r="D49" s="44"/>
      <c r="E49" s="44"/>
      <c r="F49" s="44"/>
    </row>
    <row r="50" spans="3:6" x14ac:dyDescent="0.25">
      <c r="C50" s="45"/>
      <c r="D50" s="45"/>
      <c r="E50" s="45"/>
      <c r="F50" s="45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7"/>
      <c r="D55" s="45"/>
      <c r="E55" s="47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4"/>
      <c r="D68" s="44"/>
      <c r="E68" s="44"/>
      <c r="F68" s="44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5:F67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31.01.2026. godine.</oddFooter>
  </headerFooter>
  <ignoredErrors>
    <ignoredError sqref="A14:A31 A37" numberStoredAsText="1"/>
    <ignoredError sqref="A32:A33 A38" twoDigitTextYear="1" numberStoredAsText="1"/>
    <ignoredError sqref="F14:F38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29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01" t="s">
        <v>35</v>
      </c>
      <c r="D7" s="101"/>
      <c r="E7" s="101"/>
      <c r="F7" s="101"/>
      <c r="G7" s="101"/>
      <c r="H7" s="101"/>
      <c r="I7" s="102"/>
    </row>
    <row r="8" spans="1:9" s="1" customFormat="1" ht="26.25" customHeight="1" x14ac:dyDescent="0.2">
      <c r="A8" s="39" t="s">
        <v>31</v>
      </c>
      <c r="B8" s="40" t="s">
        <v>32</v>
      </c>
      <c r="C8" s="58" t="s">
        <v>33</v>
      </c>
      <c r="D8" s="58" t="s">
        <v>34</v>
      </c>
      <c r="E8" s="58" t="s">
        <v>33</v>
      </c>
      <c r="F8" s="58" t="s">
        <v>34</v>
      </c>
      <c r="G8" s="103" t="s">
        <v>36</v>
      </c>
      <c r="H8" s="103"/>
      <c r="I8" s="10" t="s">
        <v>37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65</v>
      </c>
      <c r="F9" s="11" t="s">
        <v>25</v>
      </c>
      <c r="G9" s="8" t="s">
        <v>38</v>
      </c>
      <c r="H9" s="11" t="s">
        <v>39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40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41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42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43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44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45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46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47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48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49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50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51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52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53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54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55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56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57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58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59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60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61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62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63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64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2"/>
  <sheetViews>
    <sheetView showGridLines="0" showRuler="0" view="pageLayout" topLeftCell="A18" zoomScaleNormal="70" workbookViewId="0">
      <selection activeCell="A40" sqref="A40:XFD40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67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9" t="s">
        <v>35</v>
      </c>
      <c r="D11" s="99"/>
      <c r="E11" s="99"/>
      <c r="F11" s="100"/>
    </row>
    <row r="12" spans="1:6" s="1" customFormat="1" ht="26.25" customHeight="1" x14ac:dyDescent="0.2">
      <c r="A12" s="66" t="s">
        <v>31</v>
      </c>
      <c r="B12" s="40" t="s">
        <v>32</v>
      </c>
      <c r="C12" s="63" t="s">
        <v>33</v>
      </c>
      <c r="D12" s="90" t="s">
        <v>34</v>
      </c>
      <c r="E12" s="90" t="s">
        <v>33</v>
      </c>
      <c r="F12" s="67" t="s">
        <v>34</v>
      </c>
    </row>
    <row r="13" spans="1:6" s="1" customFormat="1" ht="24.75" customHeight="1" thickBot="1" x14ac:dyDescent="0.25">
      <c r="A13" s="68"/>
      <c r="B13" s="69"/>
      <c r="C13" s="70" t="s">
        <v>70</v>
      </c>
      <c r="D13" s="91" t="s">
        <v>25</v>
      </c>
      <c r="E13" s="70" t="s">
        <v>71</v>
      </c>
      <c r="F13" s="77" t="s">
        <v>25</v>
      </c>
    </row>
    <row r="14" spans="1:6" s="1" customFormat="1" ht="16.5" customHeight="1" x14ac:dyDescent="0.25">
      <c r="A14" s="19" t="s">
        <v>0</v>
      </c>
      <c r="B14" s="12" t="s">
        <v>40</v>
      </c>
      <c r="C14" s="92">
        <v>1915715.33</v>
      </c>
      <c r="D14" s="84">
        <f>C14/C$38*100</f>
        <v>8.3285793670882313</v>
      </c>
      <c r="E14" s="92">
        <v>2004804</v>
      </c>
      <c r="F14" s="84">
        <f>E14/E$38*100</f>
        <v>8.3501267327876807</v>
      </c>
    </row>
    <row r="15" spans="1:6" s="1" customFormat="1" ht="17.100000000000001" customHeight="1" x14ac:dyDescent="0.25">
      <c r="A15" s="22" t="s">
        <v>1</v>
      </c>
      <c r="B15" s="12" t="s">
        <v>41</v>
      </c>
      <c r="C15" s="59">
        <v>195004.58000000002</v>
      </c>
      <c r="D15" s="85">
        <f t="shared" ref="D15:D31" si="0">C15/C$38*100</f>
        <v>0.84778312103171738</v>
      </c>
      <c r="E15" s="59">
        <v>266505</v>
      </c>
      <c r="F15" s="85">
        <f t="shared" ref="F15:F37" si="1">E15/E$38*100</f>
        <v>1.1100090207928464</v>
      </c>
    </row>
    <row r="16" spans="1:6" s="1" customFormat="1" ht="17.100000000000001" customHeight="1" x14ac:dyDescent="0.25">
      <c r="A16" s="22" t="s">
        <v>2</v>
      </c>
      <c r="B16" s="12" t="s">
        <v>42</v>
      </c>
      <c r="C16" s="59">
        <v>1669235.02</v>
      </c>
      <c r="D16" s="85">
        <f t="shared" si="0"/>
        <v>7.2570053225982756</v>
      </c>
      <c r="E16" s="59">
        <v>1770673</v>
      </c>
      <c r="F16" s="85">
        <f t="shared" si="1"/>
        <v>7.3749573286592414</v>
      </c>
    </row>
    <row r="17" spans="1:6" s="1" customFormat="1" ht="17.100000000000001" customHeight="1" x14ac:dyDescent="0.25">
      <c r="A17" s="19" t="s">
        <v>3</v>
      </c>
      <c r="B17" s="12" t="s">
        <v>43</v>
      </c>
      <c r="C17" s="59">
        <v>0</v>
      </c>
      <c r="D17" s="85">
        <f t="shared" si="0"/>
        <v>0</v>
      </c>
      <c r="E17" s="59">
        <v>0</v>
      </c>
      <c r="F17" s="85">
        <f t="shared" si="1"/>
        <v>0</v>
      </c>
    </row>
    <row r="18" spans="1:6" s="1" customFormat="1" ht="17.100000000000001" customHeight="1" x14ac:dyDescent="0.25">
      <c r="A18" s="19" t="s">
        <v>4</v>
      </c>
      <c r="B18" s="12" t="s">
        <v>44</v>
      </c>
      <c r="C18" s="59">
        <v>1580.34</v>
      </c>
      <c r="D18" s="85">
        <f t="shared" si="0"/>
        <v>6.8705338997230936E-3</v>
      </c>
      <c r="E18" s="59">
        <v>1580.34</v>
      </c>
      <c r="F18" s="85">
        <f t="shared" si="1"/>
        <v>6.5822091740108685E-3</v>
      </c>
    </row>
    <row r="19" spans="1:6" s="1" customFormat="1" ht="17.100000000000001" customHeight="1" x14ac:dyDescent="0.25">
      <c r="A19" s="19" t="s">
        <v>5</v>
      </c>
      <c r="B19" s="12" t="s">
        <v>45</v>
      </c>
      <c r="C19" s="59">
        <v>0</v>
      </c>
      <c r="D19" s="85">
        <f t="shared" si="0"/>
        <v>0</v>
      </c>
      <c r="E19" s="59">
        <v>36</v>
      </c>
      <c r="F19" s="85">
        <f t="shared" si="1"/>
        <v>1.4994212021741604E-4</v>
      </c>
    </row>
    <row r="20" spans="1:6" s="1" customFormat="1" ht="16.5" customHeight="1" x14ac:dyDescent="0.25">
      <c r="A20" s="19" t="s">
        <v>6</v>
      </c>
      <c r="B20" s="12" t="s">
        <v>46</v>
      </c>
      <c r="C20" s="59">
        <v>132599.72</v>
      </c>
      <c r="D20" s="85">
        <f t="shared" si="0"/>
        <v>0.57647776513521798</v>
      </c>
      <c r="E20" s="59">
        <v>251781</v>
      </c>
      <c r="F20" s="85">
        <f t="shared" si="1"/>
        <v>1.0486826936239231</v>
      </c>
    </row>
    <row r="21" spans="1:6" s="1" customFormat="1" ht="17.100000000000001" customHeight="1" x14ac:dyDescent="0.25">
      <c r="A21" s="19" t="s">
        <v>7</v>
      </c>
      <c r="B21" s="12" t="s">
        <v>47</v>
      </c>
      <c r="C21" s="59">
        <v>1053009.51</v>
      </c>
      <c r="D21" s="85">
        <f t="shared" si="0"/>
        <v>4.577962675870892</v>
      </c>
      <c r="E21" s="59">
        <v>1943942</v>
      </c>
      <c r="F21" s="85">
        <f t="shared" si="1"/>
        <v>8.0966329183245609</v>
      </c>
    </row>
    <row r="22" spans="1:6" s="1" customFormat="1" ht="16.5" customHeight="1" x14ac:dyDescent="0.25">
      <c r="A22" s="19" t="s">
        <v>8</v>
      </c>
      <c r="B22" s="12" t="s">
        <v>48</v>
      </c>
      <c r="C22" s="59">
        <v>2169494.3299999996</v>
      </c>
      <c r="D22" s="85">
        <f t="shared" si="0"/>
        <v>9.43188449290788</v>
      </c>
      <c r="E22" s="59">
        <v>2477257</v>
      </c>
      <c r="F22" s="85">
        <f t="shared" si="1"/>
        <v>10.317921302873206</v>
      </c>
    </row>
    <row r="23" spans="1:6" s="1" customFormat="1" ht="16.5" customHeight="1" x14ac:dyDescent="0.25">
      <c r="A23" s="19" t="s">
        <v>9</v>
      </c>
      <c r="B23" s="12" t="s">
        <v>49</v>
      </c>
      <c r="C23" s="59">
        <v>13345489.479999999</v>
      </c>
      <c r="D23" s="85">
        <f t="shared" si="0"/>
        <v>58.01956406895853</v>
      </c>
      <c r="E23" s="59">
        <v>12741361</v>
      </c>
      <c r="F23" s="85">
        <f t="shared" si="1"/>
        <v>53.068518966541568</v>
      </c>
    </row>
    <row r="24" spans="1:6" s="1" customFormat="1" ht="16.5" customHeight="1" x14ac:dyDescent="0.25">
      <c r="A24" s="19" t="s">
        <v>10</v>
      </c>
      <c r="B24" s="12" t="s">
        <v>50</v>
      </c>
      <c r="C24" s="59">
        <v>366.34</v>
      </c>
      <c r="D24" s="85">
        <f t="shared" si="0"/>
        <v>1.5926644828483478E-3</v>
      </c>
      <c r="E24" s="59">
        <v>243</v>
      </c>
      <c r="F24" s="85">
        <f t="shared" si="1"/>
        <v>1.0121093114675583E-3</v>
      </c>
    </row>
    <row r="25" spans="1:6" s="1" customFormat="1" ht="16.5" customHeight="1" x14ac:dyDescent="0.25">
      <c r="A25" s="19" t="s">
        <v>11</v>
      </c>
      <c r="B25" s="12" t="s">
        <v>51</v>
      </c>
      <c r="C25" s="59">
        <v>263</v>
      </c>
      <c r="D25" s="85">
        <f t="shared" si="0"/>
        <v>1.1433934568682524E-3</v>
      </c>
      <c r="E25" s="59">
        <v>93</v>
      </c>
      <c r="F25" s="85">
        <f t="shared" si="1"/>
        <v>3.8735047722832479E-4</v>
      </c>
    </row>
    <row r="26" spans="1:6" s="1" customFormat="1" ht="17.100000000000001" customHeight="1" x14ac:dyDescent="0.25">
      <c r="A26" s="19" t="s">
        <v>12</v>
      </c>
      <c r="B26" s="12" t="s">
        <v>52</v>
      </c>
      <c r="C26" s="59">
        <v>519344.94999999995</v>
      </c>
      <c r="D26" s="85">
        <f t="shared" si="0"/>
        <v>2.2578540596485537</v>
      </c>
      <c r="E26" s="59">
        <v>509805</v>
      </c>
      <c r="F26" s="85">
        <f t="shared" si="1"/>
        <v>2.1233678499288828</v>
      </c>
    </row>
    <row r="27" spans="1:6" s="1" customFormat="1" ht="17.100000000000001" customHeight="1" x14ac:dyDescent="0.25">
      <c r="A27" s="19" t="s">
        <v>13</v>
      </c>
      <c r="B27" s="12" t="s">
        <v>53</v>
      </c>
      <c r="C27" s="59">
        <v>227495.49000000002</v>
      </c>
      <c r="D27" s="85">
        <f t="shared" si="0"/>
        <v>0.98903747046782098</v>
      </c>
      <c r="E27" s="59">
        <v>271375</v>
      </c>
      <c r="F27" s="85">
        <f t="shared" si="1"/>
        <v>1.1302928576111466</v>
      </c>
    </row>
    <row r="28" spans="1:6" s="1" customFormat="1" ht="17.100000000000001" customHeight="1" x14ac:dyDescent="0.25">
      <c r="A28" s="19" t="s">
        <v>14</v>
      </c>
      <c r="B28" s="12" t="s">
        <v>54</v>
      </c>
      <c r="C28" s="59">
        <v>0</v>
      </c>
      <c r="D28" s="85">
        <f t="shared" si="0"/>
        <v>0</v>
      </c>
      <c r="E28" s="59">
        <v>0</v>
      </c>
      <c r="F28" s="85">
        <f t="shared" si="1"/>
        <v>0</v>
      </c>
    </row>
    <row r="29" spans="1:6" s="1" customFormat="1" ht="17.100000000000001" customHeight="1" x14ac:dyDescent="0.25">
      <c r="A29" s="19" t="s">
        <v>15</v>
      </c>
      <c r="B29" s="12" t="s">
        <v>55</v>
      </c>
      <c r="C29" s="59">
        <v>54580.310000000005</v>
      </c>
      <c r="D29" s="85">
        <f t="shared" si="0"/>
        <v>0.23728809630357733</v>
      </c>
      <c r="E29" s="59">
        <v>65605</v>
      </c>
      <c r="F29" s="85">
        <f t="shared" si="1"/>
        <v>0.27324868880176606</v>
      </c>
    </row>
    <row r="30" spans="1:6" s="1" customFormat="1" ht="17.100000000000001" customHeight="1" x14ac:dyDescent="0.25">
      <c r="A30" s="19" t="s">
        <v>16</v>
      </c>
      <c r="B30" s="12" t="s">
        <v>56</v>
      </c>
      <c r="C30" s="59">
        <v>10185.66</v>
      </c>
      <c r="D30" s="85">
        <f t="shared" si="0"/>
        <v>4.4282193908306781E-2</v>
      </c>
      <c r="E30" s="59">
        <v>9592</v>
      </c>
      <c r="F30" s="85">
        <f t="shared" si="1"/>
        <v>3.9951244920151521E-2</v>
      </c>
    </row>
    <row r="31" spans="1:6" s="1" customFormat="1" ht="17.100000000000001" customHeight="1" x14ac:dyDescent="0.25">
      <c r="A31" s="19" t="s">
        <v>17</v>
      </c>
      <c r="B31" s="12" t="s">
        <v>57</v>
      </c>
      <c r="C31" s="59">
        <v>70302.44</v>
      </c>
      <c r="D31" s="85">
        <f t="shared" si="0"/>
        <v>0.30564011368012506</v>
      </c>
      <c r="E31" s="59">
        <v>63582</v>
      </c>
      <c r="F31" s="85">
        <f t="shared" si="1"/>
        <v>0.26482277465732629</v>
      </c>
    </row>
    <row r="32" spans="1:6" s="1" customFormat="1" ht="17.100000000000001" customHeight="1" x14ac:dyDescent="0.2">
      <c r="A32" s="20" t="s">
        <v>23</v>
      </c>
      <c r="B32" s="6" t="s">
        <v>58</v>
      </c>
      <c r="C32" s="49">
        <f>SUM(C14:C31)</f>
        <v>21364666.499999996</v>
      </c>
      <c r="D32" s="86">
        <f t="shared" ref="D32:D37" si="2">C32/C$38*100</f>
        <v>92.882965339438556</v>
      </c>
      <c r="E32" s="49">
        <f>SUM(E14:E31)</f>
        <v>22378234.34</v>
      </c>
      <c r="F32" s="86">
        <f t="shared" si="1"/>
        <v>93.206663990605222</v>
      </c>
    </row>
    <row r="33" spans="1:6" s="1" customFormat="1" ht="17.100000000000001" customHeight="1" x14ac:dyDescent="0.2">
      <c r="A33" s="21" t="s">
        <v>22</v>
      </c>
      <c r="B33" s="4" t="s">
        <v>59</v>
      </c>
      <c r="C33" s="89">
        <v>1452641.9</v>
      </c>
      <c r="D33" s="85">
        <f t="shared" si="2"/>
        <v>6.3153659453713544</v>
      </c>
      <c r="E33" s="89">
        <v>1444403</v>
      </c>
      <c r="F33" s="85">
        <f t="shared" si="1"/>
        <v>6.0160235630110108</v>
      </c>
    </row>
    <row r="34" spans="1:6" s="1" customFormat="1" ht="17.100000000000001" customHeight="1" x14ac:dyDescent="0.2">
      <c r="A34" s="21" t="s">
        <v>20</v>
      </c>
      <c r="B34" s="5" t="s">
        <v>60</v>
      </c>
      <c r="C34" s="89">
        <v>338.25</v>
      </c>
      <c r="D34" s="85">
        <f t="shared" si="2"/>
        <v>1.4705431056489975E-3</v>
      </c>
      <c r="E34" s="89">
        <v>304</v>
      </c>
      <c r="F34" s="85">
        <f t="shared" si="1"/>
        <v>1.2661779040581799E-3</v>
      </c>
    </row>
    <row r="35" spans="1:6" s="1" customFormat="1" ht="17.100000000000001" customHeight="1" x14ac:dyDescent="0.2">
      <c r="A35" s="21" t="s">
        <v>21</v>
      </c>
      <c r="B35" s="15" t="s">
        <v>61</v>
      </c>
      <c r="C35" s="89">
        <v>184058.22999999998</v>
      </c>
      <c r="D35" s="85">
        <f t="shared" si="2"/>
        <v>0.80019382458080546</v>
      </c>
      <c r="E35" s="89">
        <v>186323</v>
      </c>
      <c r="F35" s="85">
        <f t="shared" si="1"/>
        <v>0.77604626847971137</v>
      </c>
    </row>
    <row r="36" spans="1:6" s="1" customFormat="1" ht="17.100000000000001" customHeight="1" x14ac:dyDescent="0.2">
      <c r="A36" s="19" t="s">
        <v>19</v>
      </c>
      <c r="B36" s="15" t="s">
        <v>62</v>
      </c>
      <c r="C36" s="89">
        <v>0</v>
      </c>
      <c r="D36" s="85">
        <f t="shared" si="2"/>
        <v>0</v>
      </c>
      <c r="E36" s="89">
        <v>0</v>
      </c>
      <c r="F36" s="85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63</v>
      </c>
      <c r="C37" s="51">
        <f>SUM(C33:C36)</f>
        <v>1637038.38</v>
      </c>
      <c r="D37" s="79">
        <f t="shared" si="2"/>
        <v>7.1170303130578079</v>
      </c>
      <c r="E37" s="51">
        <f>SUM(E33:E36)</f>
        <v>1631030</v>
      </c>
      <c r="F37" s="79">
        <f t="shared" si="1"/>
        <v>6.793336009394781</v>
      </c>
    </row>
    <row r="38" spans="1:6" s="1" customFormat="1" ht="17.100000000000001" customHeight="1" x14ac:dyDescent="0.2">
      <c r="A38" s="16" t="s">
        <v>24</v>
      </c>
      <c r="B38" s="17" t="s">
        <v>75</v>
      </c>
      <c r="C38" s="25">
        <f>(C32+C37)+1</f>
        <v>23001705.879999995</v>
      </c>
      <c r="D38" s="78">
        <f>D32+D37</f>
        <v>99.999995652496366</v>
      </c>
      <c r="E38" s="25">
        <f>E32+E37</f>
        <v>24009264.34</v>
      </c>
      <c r="F38" s="78">
        <f>F32+F37</f>
        <v>100</v>
      </c>
    </row>
    <row r="40" spans="1:6" s="94" customFormat="1" ht="12" x14ac:dyDescent="0.25">
      <c r="A40" s="97" t="s">
        <v>66</v>
      </c>
      <c r="B40" s="95"/>
      <c r="C40" s="96"/>
      <c r="E40" s="96"/>
    </row>
    <row r="41" spans="1:6" s="94" customFormat="1" ht="12" x14ac:dyDescent="0.25">
      <c r="A41" s="94" t="s">
        <v>74</v>
      </c>
      <c r="C41" s="98"/>
      <c r="E41" s="98"/>
    </row>
    <row r="42" spans="1:6" x14ac:dyDescent="0.25">
      <c r="C42" s="38"/>
      <c r="E42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31.01.2026.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01" t="s">
        <v>35</v>
      </c>
      <c r="D7" s="101"/>
      <c r="E7" s="101"/>
      <c r="F7" s="101"/>
      <c r="G7" s="101"/>
      <c r="H7" s="101"/>
      <c r="I7" s="102"/>
    </row>
    <row r="8" spans="1:9" s="1" customFormat="1" ht="26.25" customHeight="1" x14ac:dyDescent="0.2">
      <c r="A8" s="39" t="s">
        <v>31</v>
      </c>
      <c r="B8" s="40" t="s">
        <v>32</v>
      </c>
      <c r="C8" s="58" t="s">
        <v>33</v>
      </c>
      <c r="D8" s="58" t="s">
        <v>34</v>
      </c>
      <c r="E8" s="58" t="s">
        <v>33</v>
      </c>
      <c r="F8" s="58" t="s">
        <v>34</v>
      </c>
      <c r="G8" s="103" t="s">
        <v>36</v>
      </c>
      <c r="H8" s="103"/>
      <c r="I8" s="10" t="s">
        <v>37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65</v>
      </c>
      <c r="F9" s="11" t="s">
        <v>25</v>
      </c>
      <c r="G9" s="8" t="s">
        <v>38</v>
      </c>
      <c r="H9" s="11" t="s">
        <v>39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40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41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42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43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44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45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46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47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48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49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50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51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52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53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54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55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56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57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58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59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60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61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62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63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64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2020-10-30T14:34:24Z</cp:lastPrinted>
  <dcterms:created xsi:type="dcterms:W3CDTF">2018-01-08T12:56:16Z</dcterms:created>
  <dcterms:modified xsi:type="dcterms:W3CDTF">2026-06-08T08:47:58Z</dcterms:modified>
</cp:coreProperties>
</file>