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Mjesečni EXCEL\2026\III - 2026\Jezici\"/>
    </mc:Choice>
  </mc:AlternateContent>
  <xr:revisionPtr revIDLastSave="0" documentId="13_ncr:1_{046D73DE-6F71-4428-B1EB-72A9D48969C4}" xr6:coauthVersionLast="47" xr6:coauthVersionMax="47" xr10:uidLastSave="{00000000-0000-0000-0000-000000000000}"/>
  <bookViews>
    <workbookView xWindow="-120" yWindow="-120" windowWidth="19440" windowHeight="14880" tabRatio="431" xr2:uid="{00000000-000D-0000-FFFF-FFFF00000000}"/>
  </bookViews>
  <sheets>
    <sheet name="BiH" sheetId="23" r:id="rId1"/>
    <sheet name="FBiH" sheetId="24" r:id="rId2"/>
    <sheet name="RS" sheetId="2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3" i="23" l="1"/>
  <c r="I28" i="23"/>
  <c r="I34" i="25"/>
  <c r="E34" i="25"/>
  <c r="E35" i="25" s="1"/>
  <c r="E29" i="25"/>
  <c r="C34" i="25"/>
  <c r="C29" i="25"/>
  <c r="C35" i="25" s="1"/>
  <c r="I34" i="24"/>
  <c r="I29" i="24"/>
  <c r="G29" i="24"/>
  <c r="E34" i="24"/>
  <c r="E29" i="24" l="1"/>
  <c r="I29" i="25"/>
  <c r="C34" i="24"/>
  <c r="C29" i="24"/>
  <c r="I10" i="23"/>
  <c r="E32" i="23"/>
  <c r="E31" i="23"/>
  <c r="E30" i="23"/>
  <c r="E29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E10" i="23"/>
  <c r="C32" i="23"/>
  <c r="C31" i="23"/>
  <c r="C30" i="23"/>
  <c r="C29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C10" i="23"/>
  <c r="G10" i="23"/>
  <c r="E35" i="24" l="1"/>
  <c r="F11" i="24" s="1"/>
  <c r="C35" i="24"/>
  <c r="D23" i="24" s="1"/>
  <c r="E33" i="23"/>
  <c r="C33" i="23"/>
  <c r="C28" i="23"/>
  <c r="E28" i="23"/>
  <c r="G34" i="24"/>
  <c r="F12" i="24" l="1"/>
  <c r="D17" i="24"/>
  <c r="D30" i="24"/>
  <c r="F34" i="24"/>
  <c r="F17" i="24"/>
  <c r="F14" i="24"/>
  <c r="F31" i="24"/>
  <c r="F18" i="24"/>
  <c r="F33" i="24"/>
  <c r="F30" i="24"/>
  <c r="F24" i="24"/>
  <c r="F13" i="24"/>
  <c r="F20" i="24"/>
  <c r="F16" i="24"/>
  <c r="F19" i="24"/>
  <c r="F22" i="24"/>
  <c r="F26" i="24"/>
  <c r="F15" i="24"/>
  <c r="F23" i="24"/>
  <c r="F21" i="24"/>
  <c r="F25" i="24"/>
  <c r="F27" i="24"/>
  <c r="F28" i="24"/>
  <c r="F29" i="24"/>
  <c r="F32" i="24"/>
  <c r="D32" i="24"/>
  <c r="D14" i="24"/>
  <c r="D11" i="24"/>
  <c r="D27" i="24"/>
  <c r="D13" i="24"/>
  <c r="D21" i="24"/>
  <c r="D15" i="24"/>
  <c r="D33" i="24"/>
  <c r="D20" i="24"/>
  <c r="D28" i="24"/>
  <c r="D19" i="24"/>
  <c r="D29" i="24"/>
  <c r="D22" i="24"/>
  <c r="D24" i="24"/>
  <c r="D16" i="24"/>
  <c r="D34" i="24"/>
  <c r="D31" i="24"/>
  <c r="D12" i="24"/>
  <c r="D25" i="24"/>
  <c r="D18" i="24"/>
  <c r="D26" i="24"/>
  <c r="E34" i="23"/>
  <c r="G35" i="24"/>
  <c r="C34" i="23"/>
  <c r="I35" i="25"/>
  <c r="I30" i="23"/>
  <c r="I31" i="23"/>
  <c r="I32" i="23"/>
  <c r="I29" i="23"/>
  <c r="I11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G30" i="23"/>
  <c r="G31" i="23"/>
  <c r="G32" i="23"/>
  <c r="G29" i="23"/>
  <c r="G11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34" i="25"/>
  <c r="G29" i="25"/>
  <c r="D35" i="24" l="1"/>
  <c r="F35" i="24"/>
  <c r="J29" i="25"/>
  <c r="H23" i="24"/>
  <c r="G35" i="25"/>
  <c r="G33" i="23"/>
  <c r="I35" i="24"/>
  <c r="J34" i="24" s="1"/>
  <c r="G28" i="23"/>
  <c r="G34" i="23" l="1"/>
  <c r="I34" i="23"/>
  <c r="J29" i="23" s="1"/>
  <c r="H31" i="25"/>
  <c r="H19" i="25"/>
  <c r="H18" i="25"/>
  <c r="H30" i="25"/>
  <c r="H17" i="25"/>
  <c r="H16" i="25"/>
  <c r="H28" i="25"/>
  <c r="H27" i="25"/>
  <c r="H26" i="25"/>
  <c r="H14" i="25"/>
  <c r="H25" i="25"/>
  <c r="H13" i="25"/>
  <c r="H12" i="25"/>
  <c r="H15" i="25"/>
  <c r="H24" i="25"/>
  <c r="H23" i="25"/>
  <c r="H11" i="25"/>
  <c r="H34" i="25"/>
  <c r="H22" i="25"/>
  <c r="H32" i="25"/>
  <c r="H33" i="25"/>
  <c r="H21" i="25"/>
  <c r="H20" i="25"/>
  <c r="H29" i="25"/>
  <c r="J34" i="25"/>
  <c r="J20" i="25"/>
  <c r="J32" i="25"/>
  <c r="J21" i="25"/>
  <c r="J17" i="25"/>
  <c r="J11" i="25"/>
  <c r="J33" i="25"/>
  <c r="J22" i="25"/>
  <c r="J12" i="25"/>
  <c r="J30" i="25"/>
  <c r="J23" i="25"/>
  <c r="J31" i="25"/>
  <c r="J24" i="25"/>
  <c r="J18" i="25"/>
  <c r="J13" i="25"/>
  <c r="J25" i="25"/>
  <c r="J14" i="25"/>
  <c r="J26" i="25"/>
  <c r="J15" i="25"/>
  <c r="J27" i="25"/>
  <c r="J19" i="25"/>
  <c r="J16" i="25"/>
  <c r="J28" i="25"/>
  <c r="H28" i="24"/>
  <c r="H30" i="24"/>
  <c r="H16" i="24"/>
  <c r="H24" i="24"/>
  <c r="H22" i="24"/>
  <c r="H19" i="24"/>
  <c r="H26" i="24"/>
  <c r="H14" i="24"/>
  <c r="H32" i="24"/>
  <c r="H17" i="24"/>
  <c r="H27" i="24"/>
  <c r="H11" i="24"/>
  <c r="H21" i="24"/>
  <c r="H34" i="24"/>
  <c r="H25" i="24"/>
  <c r="H15" i="24"/>
  <c r="H18" i="24"/>
  <c r="H13" i="24"/>
  <c r="H31" i="24"/>
  <c r="H29" i="24"/>
  <c r="H33" i="24"/>
  <c r="H20" i="24"/>
  <c r="H12" i="24"/>
  <c r="J29" i="24"/>
  <c r="J35" i="24" s="1"/>
  <c r="J23" i="24"/>
  <c r="J17" i="24"/>
  <c r="J11" i="24"/>
  <c r="J33" i="24"/>
  <c r="J28" i="24"/>
  <c r="J22" i="24"/>
  <c r="J16" i="24"/>
  <c r="J30" i="24"/>
  <c r="J19" i="24"/>
  <c r="J12" i="24"/>
  <c r="J20" i="24"/>
  <c r="J25" i="24"/>
  <c r="J32" i="24"/>
  <c r="J27" i="24"/>
  <c r="J21" i="24"/>
  <c r="J15" i="24"/>
  <c r="J31" i="24"/>
  <c r="J26" i="24"/>
  <c r="J14" i="24"/>
  <c r="J13" i="24"/>
  <c r="J24" i="24"/>
  <c r="J18" i="24"/>
  <c r="J28" i="23" l="1"/>
  <c r="J32" i="23"/>
  <c r="J11" i="23"/>
  <c r="J26" i="23"/>
  <c r="J10" i="23"/>
  <c r="H35" i="24"/>
  <c r="H32" i="23"/>
  <c r="H33" i="23"/>
  <c r="H31" i="23"/>
  <c r="H13" i="23"/>
  <c r="H11" i="23"/>
  <c r="H19" i="23"/>
  <c r="H15" i="23"/>
  <c r="H17" i="23"/>
  <c r="H25" i="23"/>
  <c r="H21" i="23"/>
  <c r="H23" i="23"/>
  <c r="H27" i="23"/>
  <c r="H30" i="23"/>
  <c r="H16" i="23"/>
  <c r="H22" i="23"/>
  <c r="H29" i="23"/>
  <c r="H26" i="23"/>
  <c r="H24" i="23"/>
  <c r="H10" i="23"/>
  <c r="H12" i="23"/>
  <c r="H18" i="23"/>
  <c r="H14" i="23"/>
  <c r="H20" i="23"/>
  <c r="H28" i="23"/>
  <c r="J30" i="23"/>
  <c r="J24" i="23"/>
  <c r="J21" i="23"/>
  <c r="J18" i="23"/>
  <c r="J12" i="23"/>
  <c r="J15" i="23"/>
  <c r="J27" i="23"/>
  <c r="J22" i="23"/>
  <c r="J20" i="23"/>
  <c r="J14" i="23"/>
  <c r="J33" i="23"/>
  <c r="J31" i="23"/>
  <c r="J25" i="23"/>
  <c r="J17" i="23"/>
  <c r="J23" i="23"/>
  <c r="J13" i="23"/>
  <c r="J19" i="23"/>
  <c r="J16" i="23"/>
  <c r="J34" i="23" l="1"/>
  <c r="H34" i="23"/>
  <c r="F28" i="23" l="1"/>
  <c r="F32" i="23" l="1"/>
  <c r="F33" i="23"/>
  <c r="F34" i="23" s="1"/>
  <c r="F30" i="23"/>
  <c r="F29" i="23"/>
  <c r="F13" i="23"/>
  <c r="F10" i="23"/>
  <c r="F21" i="23"/>
  <c r="D25" i="23"/>
  <c r="D10" i="23"/>
  <c r="D28" i="23"/>
  <c r="D19" i="23"/>
  <c r="F27" i="23"/>
  <c r="F25" i="23"/>
  <c r="F19" i="23"/>
  <c r="F15" i="23"/>
  <c r="F22" i="23"/>
  <c r="F20" i="23"/>
  <c r="F16" i="23"/>
  <c r="F14" i="23"/>
  <c r="F26" i="23"/>
  <c r="F23" i="23"/>
  <c r="F17" i="23"/>
  <c r="F11" i="23"/>
  <c r="F24" i="23"/>
  <c r="F18" i="23"/>
  <c r="F12" i="23"/>
  <c r="F31" i="23"/>
  <c r="D32" i="23"/>
  <c r="D30" i="23"/>
  <c r="D27" i="23"/>
  <c r="D23" i="23"/>
  <c r="D21" i="23"/>
  <c r="D17" i="23"/>
  <c r="D15" i="23"/>
  <c r="D11" i="23"/>
  <c r="D33" i="23"/>
  <c r="D31" i="23"/>
  <c r="D29" i="23"/>
  <c r="D26" i="23"/>
  <c r="D24" i="23"/>
  <c r="D22" i="23"/>
  <c r="D20" i="23"/>
  <c r="D18" i="23"/>
  <c r="D16" i="23"/>
  <c r="D14" i="23"/>
  <c r="D12" i="23"/>
  <c r="D13" i="23"/>
  <c r="D34" i="23" l="1"/>
</calcChain>
</file>

<file path=xl/sharedStrings.xml><?xml version="1.0" encoding="utf-8"?>
<sst xmlns="http://schemas.openxmlformats.org/spreadsheetml/2006/main" count="212" uniqueCount="66">
  <si>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</si>
  <si>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</si>
  <si>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</si>
  <si>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</si>
  <si>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</si>
  <si>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</si>
  <si>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</si>
  <si>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</si>
  <si>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</si>
  <si>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</si>
  <si>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</si>
  <si>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</si>
  <si>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</si>
  <si>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</si>
  <si>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</si>
  <si>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</si>
  <si>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</si>
  <si>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</si>
  <si>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</si>
  <si>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</si>
  <si>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</si>
  <si>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</si>
  <si>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</si>
  <si>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</si>
  <si>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</si>
  <si>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</si>
  <si>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Vrsta osiguranja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</si>
  <si>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</si>
  <si>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</si>
  <si>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</si>
  <si>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</si>
  <si>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</si>
  <si>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</si>
  <si>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</si>
  <si>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</si>
  <si>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</si>
  <si>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</si>
  <si>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</si>
  <si>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</si>
  <si>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</si>
  <si>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</si>
  <si>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</si>
  <si>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</si>
  <si>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</si>
  <si>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</si>
  <si>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</si>
  <si>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</si>
  <si>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</si>
  <si>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</si>
  <si>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</si>
  <si>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</si>
  <si>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</si>
  <si>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Šifra</t>
  </si>
  <si>
    <t>Udio</t>
  </si>
  <si>
    <t>Broj isplaćenih šteta</t>
  </si>
  <si>
    <t>Vrijednost isplaćenih šteta</t>
  </si>
  <si>
    <t>BROJ I VRIJEDNOST ISPLAĆENIH ŠTETA PO VRSTAMA OSIGURANJA U FEDERACIJI BOSNE I HERCEGOVINE*</t>
  </si>
  <si>
    <t>*Podaci su dati na osnovu nerevidiranih izvještaja društava za sjedištem u Federaciji Bosne i Hercegovine.</t>
  </si>
  <si>
    <t>*Podaci su dati na osnovu nerevidiranih izvještaja društava za sjedištem u Republici Srpskoj.</t>
  </si>
  <si>
    <t>BROJ I VRIJEDNOST ISPLAĆENIH ŠTETA PO VRSTAMA OSIGURANJA U REPUBLICI SRPSKOJ*</t>
  </si>
  <si>
    <t>*Podaci su dati na osnovu nerevidiranih izvještaja društava za sjedištem u Federaciji Bosne i Hercegovine i Republici Srpskoj.</t>
  </si>
  <si>
    <t>BROJ I VRIJEDNOST ISPLAĆENIH ŠTETA PO VRSTAMA OSIGURANJA U BOSNI I HERCEGOVINI*</t>
  </si>
  <si>
    <t>I-III-2025</t>
  </si>
  <si>
    <t>I-III-2026</t>
  </si>
  <si>
    <t>**Triglav osiguranje a.d. je u 2026. godini promijenilo vrstu poslovanja</t>
  </si>
  <si>
    <t>NEŽIVOTNA I ŽIVOTNA OSIGURANJA**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</si>
</sst>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141A]#,##0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mbria"/>
      <family val="1"/>
      <scheme val="major"/>
    </font>
    <font>
      <b/>
      <i/>
      <sz val="10"/>
      <name val="Cambria"/>
      <family val="1"/>
      <scheme val="major"/>
    </font>
    <font>
      <sz val="10"/>
      <name val="Cambria"/>
      <family val="1"/>
      <scheme val="maj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/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/>
      <right/>
      <top style="hair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2" fillId="0" borderId="0"/>
  </cellStyleXfs>
  <cellXfs count="84">
    <xf numFmtId="0" fontId="0" fillId="0" borderId="0" xfId="0"/>
    <xf numFmtId="4" fontId="4" fillId="2" borderId="0" xfId="0" applyNumberFormat="1" applyFont="1" applyFill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2" applyFont="1" applyBorder="1" applyAlignment="1">
      <alignment horizontal="left" vertical="center"/>
    </xf>
    <xf numFmtId="0" fontId="4" fillId="0" borderId="1" xfId="2" applyFont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7" xfId="0" applyFont="1" applyFill="1" applyBorder="1"/>
    <xf numFmtId="0" fontId="4" fillId="0" borderId="0" xfId="0" applyFont="1"/>
    <xf numFmtId="0" fontId="4" fillId="0" borderId="1" xfId="2" applyFont="1" applyBorder="1" applyAlignment="1">
      <alignment vertical="center" wrapText="1" shrinkToFit="1"/>
    </xf>
    <xf numFmtId="49" fontId="5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/>
    <xf numFmtId="0" fontId="10" fillId="0" borderId="0" xfId="0" applyFont="1"/>
    <xf numFmtId="3" fontId="0" fillId="0" borderId="0" xfId="0" applyNumberFormat="1"/>
    <xf numFmtId="3" fontId="4" fillId="2" borderId="2" xfId="0" applyNumberFormat="1" applyFont="1" applyFill="1" applyBorder="1"/>
    <xf numFmtId="4" fontId="11" fillId="0" borderId="0" xfId="0" applyNumberFormat="1" applyFont="1"/>
    <xf numFmtId="3" fontId="4" fillId="0" borderId="0" xfId="0" applyNumberFormat="1" applyFont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Alignment="1">
      <alignment horizontal="right" vertical="center"/>
    </xf>
    <xf numFmtId="3" fontId="4" fillId="2" borderId="0" xfId="0" applyNumberFormat="1" applyFont="1" applyFill="1"/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4" fillId="0" borderId="15" xfId="2" applyNumberFormat="1" applyFont="1" applyBorder="1" applyAlignment="1">
      <alignment horizontal="center" vertical="center" shrinkToFit="1"/>
    </xf>
    <xf numFmtId="49" fontId="4" fillId="0" borderId="15" xfId="0" applyNumberFormat="1" applyFont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9" fillId="2" borderId="17" xfId="0" applyFont="1" applyFill="1" applyBorder="1"/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right" vertical="center"/>
    </xf>
    <xf numFmtId="4" fontId="4" fillId="2" borderId="3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 wrapText="1"/>
    </xf>
    <xf numFmtId="2" fontId="4" fillId="2" borderId="3" xfId="0" applyNumberFormat="1" applyFont="1" applyFill="1" applyBorder="1" applyAlignment="1">
      <alignment horizontal="right" vertical="center"/>
    </xf>
    <xf numFmtId="2" fontId="4" fillId="0" borderId="22" xfId="0" applyNumberFormat="1" applyFont="1" applyBorder="1" applyAlignment="1">
      <alignment horizontal="right" vertical="center" wrapText="1"/>
    </xf>
    <xf numFmtId="2" fontId="4" fillId="0" borderId="0" xfId="0" applyNumberFormat="1" applyFont="1" applyAlignment="1">
      <alignment horizontal="right" vertical="center" wrapText="1"/>
    </xf>
    <xf numFmtId="2" fontId="4" fillId="2" borderId="2" xfId="0" applyNumberFormat="1" applyFont="1" applyFill="1" applyBorder="1" applyAlignment="1">
      <alignment horizontal="right" vertic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right" vertical="center"/>
    </xf>
    <xf numFmtId="1" fontId="5" fillId="3" borderId="5" xfId="0" applyNumberFormat="1" applyFont="1" applyFill="1" applyBorder="1" applyAlignment="1">
      <alignment horizontal="right" vertical="center"/>
    </xf>
    <xf numFmtId="1" fontId="5" fillId="3" borderId="6" xfId="0" applyNumberFormat="1" applyFont="1" applyFill="1" applyBorder="1" applyAlignment="1">
      <alignment horizontal="right" vertical="center"/>
    </xf>
    <xf numFmtId="2" fontId="4" fillId="0" borderId="26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/>
    </xf>
    <xf numFmtId="164" fontId="4" fillId="2" borderId="2" xfId="0" applyNumberFormat="1" applyFont="1" applyFill="1" applyBorder="1" applyAlignment="1">
      <alignment horizontal="right" vertical="center"/>
    </xf>
    <xf numFmtId="3" fontId="0" fillId="0" borderId="27" xfId="0" applyNumberFormat="1" applyBorder="1"/>
    <xf numFmtId="0" fontId="14" fillId="2" borderId="1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3" fontId="15" fillId="0" borderId="0" xfId="0" applyNumberFormat="1" applyFont="1" applyAlignment="1">
      <alignment horizontal="right" vertical="center"/>
    </xf>
    <xf numFmtId="2" fontId="15" fillId="0" borderId="26" xfId="0" applyNumberFormat="1" applyFont="1" applyBorder="1" applyAlignment="1">
      <alignment horizontal="right" vertical="center" wrapText="1"/>
    </xf>
    <xf numFmtId="2" fontId="15" fillId="0" borderId="1" xfId="0" applyNumberFormat="1" applyFont="1" applyBorder="1" applyAlignment="1">
      <alignment horizontal="right" vertical="center" wrapText="1"/>
    </xf>
    <xf numFmtId="3" fontId="15" fillId="2" borderId="0" xfId="0" applyNumberFormat="1" applyFont="1" applyFill="1" applyAlignment="1">
      <alignment horizontal="right" vertical="center"/>
    </xf>
    <xf numFmtId="3" fontId="3" fillId="3" borderId="5" xfId="0" applyNumberFormat="1" applyFont="1" applyFill="1" applyBorder="1" applyAlignment="1">
      <alignment horizontal="right" vertical="center"/>
    </xf>
    <xf numFmtId="3" fontId="15" fillId="2" borderId="2" xfId="0" applyNumberFormat="1" applyFont="1" applyFill="1" applyBorder="1" applyAlignment="1">
      <alignment horizontal="right" vertical="center"/>
    </xf>
    <xf numFmtId="2" fontId="15" fillId="2" borderId="3" xfId="0" applyNumberFormat="1" applyFont="1" applyFill="1" applyBorder="1" applyAlignment="1">
      <alignment horizontal="right" vertical="center"/>
    </xf>
    <xf numFmtId="4" fontId="15" fillId="2" borderId="3" xfId="0" applyNumberFormat="1" applyFont="1" applyFill="1" applyBorder="1" applyAlignment="1">
      <alignment horizontal="right" vertical="center"/>
    </xf>
    <xf numFmtId="3" fontId="3" fillId="3" borderId="6" xfId="0" applyNumberFormat="1" applyFont="1" applyFill="1" applyBorder="1" applyAlignment="1">
      <alignment horizontal="right" vertical="center"/>
    </xf>
    <xf numFmtId="3" fontId="15" fillId="2" borderId="2" xfId="0" applyNumberFormat="1" applyFont="1" applyFill="1" applyBorder="1"/>
    <xf numFmtId="3" fontId="15" fillId="2" borderId="0" xfId="0" applyNumberFormat="1" applyFont="1" applyFill="1"/>
    <xf numFmtId="0" fontId="16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4" fontId="15" fillId="2" borderId="1" xfId="0" applyNumberFormat="1" applyFont="1" applyFill="1" applyBorder="1" applyAlignment="1">
      <alignment horizontal="right" vertical="center"/>
    </xf>
    <xf numFmtId="1" fontId="3" fillId="3" borderId="6" xfId="0" applyNumberFormat="1" applyFont="1" applyFill="1" applyBorder="1" applyAlignment="1">
      <alignment horizontal="right"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</cellXfs>
  <cellStyles count="12">
    <cellStyle name="Normal 2" xfId="9" xr:uid="{00000000-0005-0000-0000-000001000000}"/>
    <cellStyle name="Normal 2 2" xfId="11" xr:uid="{00000000-0005-0000-0000-000002000000}"/>
    <cellStyle name="Normal 3" xfId="10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6" xr:uid="{00000000-0005-0000-0000-000006000000}"/>
    <cellStyle name="Obično 2" xfId="2" xr:uid="{00000000-0005-0000-0000-000007000000}"/>
    <cellStyle name="Obično 2 2" xfId="3" xr:uid="{00000000-0005-0000-0000-000008000000}"/>
    <cellStyle name="Obično 3" xfId="7" xr:uid="{00000000-0005-0000-0000-000009000000}"/>
    <cellStyle name="Obično 4" xfId="4" xr:uid="{00000000-0005-0000-0000-00000A000000}"/>
    <cellStyle name="Obično 4 2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showGridLines="0" tabSelected="1" showRuler="0" view="pageLayout" topLeftCell="A15" zoomScaleNormal="70" workbookViewId="0">
      <selection activeCell="I34" sqref="I34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0" x14ac:dyDescent="0.25">
      <c r="B1" s="20"/>
    </row>
    <row r="5" spans="1:10" x14ac:dyDescent="0.25">
      <c r="A5" s="34" t="s">
        <v>61</v>
      </c>
      <c r="C5" s="14"/>
      <c r="D5" s="2"/>
      <c r="E5" s="2"/>
      <c r="F5" s="2"/>
      <c r="G5" s="14"/>
      <c r="H5" s="2"/>
      <c r="I5" s="2"/>
      <c r="J5" s="2"/>
    </row>
    <row r="6" spans="1:10" ht="15.75" thickBot="1" x14ac:dyDescent="0.3">
      <c r="C6" s="3"/>
      <c r="D6" s="3"/>
      <c r="E6" s="3"/>
      <c r="F6" s="3"/>
      <c r="G6" s="3"/>
      <c r="H6" s="3"/>
      <c r="I6" s="3"/>
      <c r="J6" s="3"/>
    </row>
    <row r="7" spans="1:10" ht="18" customHeight="1" x14ac:dyDescent="0.25">
      <c r="A7" s="13"/>
      <c r="B7" s="78" t="s">
        <v>26</v>
      </c>
      <c r="C7" s="78"/>
      <c r="D7" s="78"/>
      <c r="E7" s="78"/>
      <c r="F7" s="78"/>
      <c r="G7" s="78"/>
      <c r="H7" s="78"/>
      <c r="I7" s="78"/>
      <c r="J7" s="81"/>
    </row>
    <row r="8" spans="1:10" ht="38.25" customHeight="1" x14ac:dyDescent="0.25">
      <c r="A8" s="10" t="s">
        <v>52</v>
      </c>
      <c r="B8" s="79"/>
      <c r="C8" s="35" t="s">
        <v>54</v>
      </c>
      <c r="D8" s="35" t="s">
        <v>53</v>
      </c>
      <c r="E8" s="35" t="s">
        <v>55</v>
      </c>
      <c r="F8" s="35" t="s">
        <v>53</v>
      </c>
      <c r="G8" s="35" t="s">
        <v>54</v>
      </c>
      <c r="H8" s="35" t="s">
        <v>53</v>
      </c>
      <c r="I8" s="35" t="s">
        <v>55</v>
      </c>
      <c r="J8" s="49" t="s">
        <v>53</v>
      </c>
    </row>
    <row r="9" spans="1:10" ht="31.5" customHeight="1" thickBot="1" x14ac:dyDescent="0.3">
      <c r="A9" s="9"/>
      <c r="B9" s="80"/>
      <c r="C9" s="11" t="s">
        <v>62</v>
      </c>
      <c r="D9" s="11" t="s">
        <v>25</v>
      </c>
      <c r="E9" s="11" t="s">
        <v>62</v>
      </c>
      <c r="F9" s="11" t="s">
        <v>25</v>
      </c>
      <c r="G9" s="11" t="s">
        <v>63</v>
      </c>
      <c r="H9" s="11" t="s">
        <v>25</v>
      </c>
      <c r="I9" s="11" t="s">
        <v>63</v>
      </c>
      <c r="J9" s="48" t="s">
        <v>25</v>
      </c>
    </row>
    <row r="10" spans="1:10" x14ac:dyDescent="0.25">
      <c r="A10" s="28" t="s">
        <v>0</v>
      </c>
      <c r="B10" s="12" t="s">
        <v>27</v>
      </c>
      <c r="C10" s="24">
        <f>FBiH!C11+RS!C11</f>
        <v>4209</v>
      </c>
      <c r="D10" s="46">
        <f t="shared" ref="D10:D33" si="0">C10/C$34*100</f>
        <v>8.7310971435683609</v>
      </c>
      <c r="E10" s="24">
        <f>FBiH!E11+RS!E11</f>
        <v>5801100</v>
      </c>
      <c r="F10" s="43">
        <f t="shared" ref="F10:F33" si="1">E10/E$34*100</f>
        <v>4.9350804799408516</v>
      </c>
      <c r="G10" s="24">
        <f>FBiH!G11+RS!G11</f>
        <v>4156</v>
      </c>
      <c r="H10" s="53">
        <f t="shared" ref="H10:H33" si="2">G10/G$34*100</f>
        <v>7.4756268662085832</v>
      </c>
      <c r="I10" s="24">
        <f>FBiH!I11+RS!I11</f>
        <v>6132251</v>
      </c>
      <c r="J10" s="43">
        <f>I10/I$34*100</f>
        <v>4.6737287078909864</v>
      </c>
    </row>
    <row r="11" spans="1:10" x14ac:dyDescent="0.25">
      <c r="A11" s="29" t="s">
        <v>1</v>
      </c>
      <c r="B11" s="12" t="s">
        <v>28</v>
      </c>
      <c r="C11" s="24">
        <f>FBiH!C12+RS!C12</f>
        <v>11024</v>
      </c>
      <c r="D11" s="46">
        <f t="shared" si="0"/>
        <v>22.868048208766361</v>
      </c>
      <c r="E11" s="24">
        <f>FBiH!E12+RS!E12</f>
        <v>2579670</v>
      </c>
      <c r="F11" s="43">
        <f t="shared" si="1"/>
        <v>2.194562938354625</v>
      </c>
      <c r="G11" s="24">
        <f>FBiH!G12+RS!G12</f>
        <v>15468</v>
      </c>
      <c r="H11" s="43">
        <f t="shared" si="2"/>
        <v>27.823146382703168</v>
      </c>
      <c r="I11" s="24">
        <f>FBiH!I12+RS!I12</f>
        <v>3297676</v>
      </c>
      <c r="J11" s="43">
        <f>I11/I$34*100</f>
        <v>2.513341836549599</v>
      </c>
    </row>
    <row r="12" spans="1:10" x14ac:dyDescent="0.25">
      <c r="A12" s="29" t="s">
        <v>2</v>
      </c>
      <c r="B12" s="12" t="s">
        <v>29</v>
      </c>
      <c r="C12" s="24">
        <f>FBiH!C13+RS!C13</f>
        <v>7688</v>
      </c>
      <c r="D12" s="46">
        <f t="shared" si="0"/>
        <v>15.947891385068559</v>
      </c>
      <c r="E12" s="24">
        <f>FBiH!E13+RS!E13</f>
        <v>19286634</v>
      </c>
      <c r="F12" s="43">
        <f t="shared" si="1"/>
        <v>16.407421174805389</v>
      </c>
      <c r="G12" s="24">
        <f>FBiH!G13+RS!G13</f>
        <v>8554</v>
      </c>
      <c r="H12" s="43">
        <f t="shared" si="2"/>
        <v>15.38655250566608</v>
      </c>
      <c r="I12" s="24">
        <f>FBiH!I13+RS!I13</f>
        <v>23453763</v>
      </c>
      <c r="J12" s="43">
        <f t="shared" ref="J12:J33" si="3">I12/I$34*100</f>
        <v>17.8754140104786</v>
      </c>
    </row>
    <row r="13" spans="1:10" x14ac:dyDescent="0.25">
      <c r="A13" s="29" t="s">
        <v>3</v>
      </c>
      <c r="B13" s="12" t="s">
        <v>30</v>
      </c>
      <c r="C13" s="24">
        <f>FBiH!C14+RS!C14</f>
        <v>0</v>
      </c>
      <c r="D13" s="46">
        <f t="shared" si="0"/>
        <v>0</v>
      </c>
      <c r="E13" s="24">
        <f>FBiH!E14+RS!E14</f>
        <v>0</v>
      </c>
      <c r="F13" s="43">
        <f t="shared" si="1"/>
        <v>0</v>
      </c>
      <c r="G13" s="24">
        <f>FBiH!G14+RS!G14</f>
        <v>0</v>
      </c>
      <c r="H13" s="43">
        <f t="shared" si="2"/>
        <v>0</v>
      </c>
      <c r="I13" s="24">
        <f>FBiH!I14+RS!I14</f>
        <v>0</v>
      </c>
      <c r="J13" s="43">
        <f t="shared" si="3"/>
        <v>0</v>
      </c>
    </row>
    <row r="14" spans="1:10" x14ac:dyDescent="0.25">
      <c r="A14" s="29" t="s">
        <v>4</v>
      </c>
      <c r="B14" s="12" t="s">
        <v>31</v>
      </c>
      <c r="C14" s="24">
        <f>FBiH!C15+RS!C15</f>
        <v>1</v>
      </c>
      <c r="D14" s="46">
        <f t="shared" si="0"/>
        <v>2.0743875370796772E-3</v>
      </c>
      <c r="E14" s="24">
        <f>FBiH!E15+RS!E15</f>
        <v>6845</v>
      </c>
      <c r="F14" s="43">
        <f t="shared" si="1"/>
        <v>5.8231414533786918E-3</v>
      </c>
      <c r="G14" s="24">
        <f>FBiH!G15+RS!G15</f>
        <v>0</v>
      </c>
      <c r="H14" s="43">
        <f t="shared" si="2"/>
        <v>0</v>
      </c>
      <c r="I14" s="24">
        <f>FBiH!I15+RS!I15</f>
        <v>0</v>
      </c>
      <c r="J14" s="43">
        <f t="shared" si="3"/>
        <v>0</v>
      </c>
    </row>
    <row r="15" spans="1:10" x14ac:dyDescent="0.25">
      <c r="A15" s="29" t="s">
        <v>5</v>
      </c>
      <c r="B15" s="12" t="s">
        <v>32</v>
      </c>
      <c r="C15" s="24">
        <f>FBiH!C16+RS!C16</f>
        <v>0</v>
      </c>
      <c r="D15" s="46">
        <f t="shared" si="0"/>
        <v>0</v>
      </c>
      <c r="E15" s="24">
        <f>FBiH!E16+RS!E16</f>
        <v>0</v>
      </c>
      <c r="F15" s="43">
        <f t="shared" si="1"/>
        <v>0</v>
      </c>
      <c r="G15" s="24">
        <f>FBiH!G16+RS!G16</f>
        <v>0</v>
      </c>
      <c r="H15" s="43">
        <f t="shared" si="2"/>
        <v>0</v>
      </c>
      <c r="I15" s="24">
        <f>FBiH!I16+RS!I16</f>
        <v>0</v>
      </c>
      <c r="J15" s="43">
        <f t="shared" si="3"/>
        <v>0</v>
      </c>
    </row>
    <row r="16" spans="1:10" x14ac:dyDescent="0.25">
      <c r="A16" s="29" t="s">
        <v>6</v>
      </c>
      <c r="B16" s="12" t="s">
        <v>33</v>
      </c>
      <c r="C16" s="24">
        <f>FBiH!C17+RS!C17</f>
        <v>54</v>
      </c>
      <c r="D16" s="46">
        <f t="shared" si="0"/>
        <v>0.11201692700230258</v>
      </c>
      <c r="E16" s="24">
        <f>FBiH!E17+RS!E17</f>
        <v>174771</v>
      </c>
      <c r="F16" s="43">
        <f t="shared" si="1"/>
        <v>0.14868024177479144</v>
      </c>
      <c r="G16" s="24">
        <f>FBiH!G17+RS!G17</f>
        <v>53</v>
      </c>
      <c r="H16" s="43">
        <f t="shared" si="2"/>
        <v>9.5334028852034389E-2</v>
      </c>
      <c r="I16" s="24">
        <f>FBiH!I17+RS!I17</f>
        <v>97274</v>
      </c>
      <c r="J16" s="43">
        <f t="shared" si="3"/>
        <v>7.4137912217126761E-2</v>
      </c>
    </row>
    <row r="17" spans="1:10" x14ac:dyDescent="0.25">
      <c r="A17" s="29" t="s">
        <v>7</v>
      </c>
      <c r="B17" s="12" t="s">
        <v>34</v>
      </c>
      <c r="C17" s="24">
        <f>FBiH!C18+RS!C18</f>
        <v>607</v>
      </c>
      <c r="D17" s="46">
        <f t="shared" si="0"/>
        <v>1.2591532350073642</v>
      </c>
      <c r="E17" s="24">
        <f>FBiH!E18+RS!E18</f>
        <v>6121219</v>
      </c>
      <c r="F17" s="43">
        <f t="shared" si="1"/>
        <v>5.2074103877442308</v>
      </c>
      <c r="G17" s="24">
        <f>FBiH!G18+RS!G18</f>
        <v>548</v>
      </c>
      <c r="H17" s="43">
        <f t="shared" si="2"/>
        <v>0.98571788322480836</v>
      </c>
      <c r="I17" s="24">
        <f>FBiH!I18+RS!I18</f>
        <v>3040368</v>
      </c>
      <c r="J17" s="43">
        <f t="shared" si="3"/>
        <v>2.3172331341546686</v>
      </c>
    </row>
    <row r="18" spans="1:10" x14ac:dyDescent="0.25">
      <c r="A18" s="29" t="s">
        <v>8</v>
      </c>
      <c r="B18" s="12" t="s">
        <v>35</v>
      </c>
      <c r="C18" s="24">
        <f>FBiH!C19+RS!C19</f>
        <v>749</v>
      </c>
      <c r="D18" s="46">
        <f t="shared" si="0"/>
        <v>1.5537162652726781</v>
      </c>
      <c r="E18" s="24">
        <f>FBiH!E19+RS!E19</f>
        <v>1920426</v>
      </c>
      <c r="F18" s="43">
        <f t="shared" si="1"/>
        <v>1.6337344410147885</v>
      </c>
      <c r="G18" s="24">
        <f>FBiH!G19+RS!G19</f>
        <v>739</v>
      </c>
      <c r="H18" s="43">
        <f t="shared" si="2"/>
        <v>1.3292801381444042</v>
      </c>
      <c r="I18" s="24">
        <f>FBiH!I19+RS!I19</f>
        <v>1883883</v>
      </c>
      <c r="J18" s="43">
        <f t="shared" si="3"/>
        <v>1.435811753205763</v>
      </c>
    </row>
    <row r="19" spans="1:10" s="18" customFormat="1" x14ac:dyDescent="0.25">
      <c r="A19" s="29" t="s">
        <v>9</v>
      </c>
      <c r="B19" s="12" t="s">
        <v>36</v>
      </c>
      <c r="C19" s="24">
        <f>FBiH!C20+RS!C20</f>
        <v>16897</v>
      </c>
      <c r="D19" s="46">
        <f t="shared" si="0"/>
        <v>35.050926214035307</v>
      </c>
      <c r="E19" s="24">
        <f>FBiH!E20+RS!E20</f>
        <v>48736362</v>
      </c>
      <c r="F19" s="43">
        <f t="shared" si="1"/>
        <v>41.460734820901394</v>
      </c>
      <c r="G19" s="24">
        <f>FBiH!G20+RS!G20</f>
        <v>18214</v>
      </c>
      <c r="H19" s="43">
        <f t="shared" si="2"/>
        <v>32.762528330395369</v>
      </c>
      <c r="I19" s="24">
        <f>FBiH!I20+RS!I20</f>
        <v>58390735</v>
      </c>
      <c r="J19" s="43">
        <f t="shared" si="3"/>
        <v>44.502818694856913</v>
      </c>
    </row>
    <row r="20" spans="1:10" s="18" customFormat="1" x14ac:dyDescent="0.25">
      <c r="A20" s="29" t="s">
        <v>10</v>
      </c>
      <c r="B20" s="12" t="s">
        <v>37</v>
      </c>
      <c r="C20" s="24">
        <f>FBiH!C21+RS!C21</f>
        <v>0</v>
      </c>
      <c r="D20" s="46">
        <f t="shared" si="0"/>
        <v>0</v>
      </c>
      <c r="E20" s="24">
        <f>FBiH!E21+RS!E21</f>
        <v>0</v>
      </c>
      <c r="F20" s="43">
        <f t="shared" si="1"/>
        <v>0</v>
      </c>
      <c r="G20" s="24">
        <f>FBiH!G21+RS!G21</f>
        <v>0</v>
      </c>
      <c r="H20" s="43">
        <f t="shared" si="2"/>
        <v>0</v>
      </c>
      <c r="I20" s="24">
        <f>FBiH!I21+RS!I21</f>
        <v>0</v>
      </c>
      <c r="J20" s="43">
        <f t="shared" si="3"/>
        <v>0</v>
      </c>
    </row>
    <row r="21" spans="1:10" x14ac:dyDescent="0.25">
      <c r="A21" s="29" t="s">
        <v>11</v>
      </c>
      <c r="B21" s="12" t="s">
        <v>38</v>
      </c>
      <c r="C21" s="24">
        <f>FBiH!C22+RS!C22</f>
        <v>0</v>
      </c>
      <c r="D21" s="46">
        <f t="shared" si="0"/>
        <v>0</v>
      </c>
      <c r="E21" s="24">
        <f>FBiH!E22+RS!E22</f>
        <v>386</v>
      </c>
      <c r="F21" s="43">
        <f t="shared" si="1"/>
        <v>3.2837583652361942E-4</v>
      </c>
      <c r="G21" s="24">
        <f>FBiH!G22+RS!G22</f>
        <v>0</v>
      </c>
      <c r="H21" s="43">
        <f t="shared" si="2"/>
        <v>0</v>
      </c>
      <c r="I21" s="24">
        <f>FBiH!I22+RS!I22</f>
        <v>0</v>
      </c>
      <c r="J21" s="43">
        <f t="shared" si="3"/>
        <v>0</v>
      </c>
    </row>
    <row r="22" spans="1:10" x14ac:dyDescent="0.25">
      <c r="A22" s="29" t="s">
        <v>12</v>
      </c>
      <c r="B22" s="12" t="s">
        <v>39</v>
      </c>
      <c r="C22" s="24">
        <f>FBiH!C23+RS!C23</f>
        <v>304</v>
      </c>
      <c r="D22" s="46">
        <f t="shared" si="0"/>
        <v>0.63061381127222194</v>
      </c>
      <c r="E22" s="24">
        <f>FBiH!E23+RS!E23</f>
        <v>513399</v>
      </c>
      <c r="F22" s="43">
        <f t="shared" si="1"/>
        <v>0.43675602615385933</v>
      </c>
      <c r="G22" s="24">
        <f>FBiH!G23+RS!G23</f>
        <v>303</v>
      </c>
      <c r="H22" s="43">
        <f t="shared" si="2"/>
        <v>0.54502284419181923</v>
      </c>
      <c r="I22" s="24">
        <f>FBiH!I23+RS!I23</f>
        <v>366579</v>
      </c>
      <c r="J22" s="43">
        <f t="shared" si="3"/>
        <v>0.27939019391247516</v>
      </c>
    </row>
    <row r="23" spans="1:10" x14ac:dyDescent="0.25">
      <c r="A23" s="29" t="s">
        <v>13</v>
      </c>
      <c r="B23" s="12" t="s">
        <v>40</v>
      </c>
      <c r="C23" s="24">
        <f>FBiH!C24+RS!C24</f>
        <v>176</v>
      </c>
      <c r="D23" s="46">
        <f t="shared" si="0"/>
        <v>0.36509220652602314</v>
      </c>
      <c r="E23" s="24">
        <f>FBiH!E24+RS!E24</f>
        <v>690787</v>
      </c>
      <c r="F23" s="43">
        <f t="shared" si="1"/>
        <v>0.58766258804311278</v>
      </c>
      <c r="G23" s="24">
        <f>FBiH!G24+RS!G24</f>
        <v>130</v>
      </c>
      <c r="H23" s="43">
        <f t="shared" si="2"/>
        <v>0.23383818397668815</v>
      </c>
      <c r="I23" s="24">
        <f>FBiH!I24+RS!I24</f>
        <v>677553</v>
      </c>
      <c r="J23" s="43">
        <f t="shared" si="3"/>
        <v>0.51640073232776373</v>
      </c>
    </row>
    <row r="24" spans="1:10" x14ac:dyDescent="0.25">
      <c r="A24" s="29" t="s">
        <v>14</v>
      </c>
      <c r="B24" s="12" t="s">
        <v>41</v>
      </c>
      <c r="C24" s="24">
        <f>FBiH!C25+RS!C25</f>
        <v>35</v>
      </c>
      <c r="D24" s="46">
        <f t="shared" si="0"/>
        <v>7.2603563797788706E-2</v>
      </c>
      <c r="E24" s="24">
        <f>FBiH!E25+RS!E25</f>
        <v>62462</v>
      </c>
      <c r="F24" s="43">
        <f t="shared" si="1"/>
        <v>5.3137335494658849E-2</v>
      </c>
      <c r="G24" s="24">
        <f>FBiH!G25+RS!G25</f>
        <v>42</v>
      </c>
      <c r="H24" s="43">
        <f t="shared" si="2"/>
        <v>7.5547720977083857E-2</v>
      </c>
      <c r="I24" s="24">
        <f>FBiH!I25+RS!I25</f>
        <v>50356</v>
      </c>
      <c r="J24" s="43">
        <f t="shared" si="3"/>
        <v>3.8379101379666047E-2</v>
      </c>
    </row>
    <row r="25" spans="1:10" x14ac:dyDescent="0.25">
      <c r="A25" s="29" t="s">
        <v>15</v>
      </c>
      <c r="B25" s="12" t="s">
        <v>42</v>
      </c>
      <c r="C25" s="24">
        <f>FBiH!C26+RS!C26</f>
        <v>1461</v>
      </c>
      <c r="D25" s="46">
        <f t="shared" si="0"/>
        <v>3.0306801916734085</v>
      </c>
      <c r="E25" s="24">
        <f>FBiH!E26+RS!E26</f>
        <v>293821</v>
      </c>
      <c r="F25" s="43">
        <f t="shared" si="1"/>
        <v>0.24995781518965385</v>
      </c>
      <c r="G25" s="24">
        <f>FBiH!G26+RS!G26</f>
        <v>2067</v>
      </c>
      <c r="H25" s="43">
        <f t="shared" si="2"/>
        <v>3.7180271252293418</v>
      </c>
      <c r="I25" s="24">
        <f>FBiH!I26+RS!I26</f>
        <v>459073</v>
      </c>
      <c r="J25" s="43">
        <f t="shared" si="3"/>
        <v>0.34988500293246944</v>
      </c>
    </row>
    <row r="26" spans="1:10" x14ac:dyDescent="0.25">
      <c r="A26" s="29" t="s">
        <v>16</v>
      </c>
      <c r="B26" s="12" t="s">
        <v>43</v>
      </c>
      <c r="C26" s="24">
        <f>FBiH!C27+RS!C27</f>
        <v>0</v>
      </c>
      <c r="D26" s="46">
        <f t="shared" si="0"/>
        <v>0</v>
      </c>
      <c r="E26" s="24">
        <f>FBiH!E27+RS!E27</f>
        <v>0</v>
      </c>
      <c r="F26" s="43">
        <f t="shared" si="1"/>
        <v>0</v>
      </c>
      <c r="G26" s="24">
        <f>FBiH!G27+RS!G27</f>
        <v>1</v>
      </c>
      <c r="H26" s="43">
        <f t="shared" si="2"/>
        <v>1.7987552613591394E-3</v>
      </c>
      <c r="I26" s="24">
        <f>FBiH!I27+RS!I27</f>
        <v>500</v>
      </c>
      <c r="J26" s="43">
        <f>I26/I$34*100</f>
        <v>3.8107774028582538E-4</v>
      </c>
    </row>
    <row r="27" spans="1:10" x14ac:dyDescent="0.25">
      <c r="A27" s="29" t="s">
        <v>17</v>
      </c>
      <c r="B27" s="12" t="s">
        <v>44</v>
      </c>
      <c r="C27" s="24">
        <f>FBiH!C28+RS!C28</f>
        <v>265</v>
      </c>
      <c r="D27" s="46">
        <f t="shared" si="0"/>
        <v>0.5497126973261145</v>
      </c>
      <c r="E27" s="24">
        <f>FBiH!E28+RS!E28</f>
        <v>97601</v>
      </c>
      <c r="F27" s="43">
        <f t="shared" si="1"/>
        <v>8.3030595908139326E-2</v>
      </c>
      <c r="G27" s="24">
        <f>FBiH!G28+RS!G28</f>
        <v>291</v>
      </c>
      <c r="H27" s="43">
        <f t="shared" si="2"/>
        <v>0.52343778105550964</v>
      </c>
      <c r="I27" s="24">
        <f>FBiH!I28+RS!I28</f>
        <v>169881</v>
      </c>
      <c r="J27" s="43">
        <f t="shared" si="3"/>
        <v>0.12947573519499259</v>
      </c>
    </row>
    <row r="28" spans="1:10" x14ac:dyDescent="0.25">
      <c r="A28" s="30" t="s">
        <v>23</v>
      </c>
      <c r="B28" s="6" t="s">
        <v>45</v>
      </c>
      <c r="C28" s="25">
        <f>SUM(C10:C27)</f>
        <v>43470</v>
      </c>
      <c r="D28" s="47">
        <f t="shared" si="0"/>
        <v>90.173626236853565</v>
      </c>
      <c r="E28" s="25">
        <f>SUM(E10:E27)</f>
        <v>86285483</v>
      </c>
      <c r="F28" s="44">
        <f t="shared" si="1"/>
        <v>73.404320362615394</v>
      </c>
      <c r="G28" s="25">
        <f>SUM(G10:G27)</f>
        <v>50566</v>
      </c>
      <c r="H28" s="44">
        <f t="shared" si="2"/>
        <v>90.955858545886244</v>
      </c>
      <c r="I28" s="25">
        <f>SUM(I10:I27)</f>
        <v>98019892</v>
      </c>
      <c r="J28" s="44">
        <f t="shared" si="3"/>
        <v>74.706397892841309</v>
      </c>
    </row>
    <row r="29" spans="1:10" x14ac:dyDescent="0.25">
      <c r="A29" s="31" t="s">
        <v>22</v>
      </c>
      <c r="B29" s="4" t="s">
        <v>46</v>
      </c>
      <c r="C29" s="24">
        <f>FBiH!C30+RS!C30</f>
        <v>3934</v>
      </c>
      <c r="D29" s="46">
        <f t="shared" si="0"/>
        <v>8.1606405708714504</v>
      </c>
      <c r="E29" s="24">
        <f>FBiH!E30+RS!E30</f>
        <v>29988130</v>
      </c>
      <c r="F29" s="43">
        <f t="shared" si="1"/>
        <v>25.511340089453494</v>
      </c>
      <c r="G29" s="24">
        <f>FBiH!G30+RS!G30</f>
        <v>4028</v>
      </c>
      <c r="H29" s="43">
        <f t="shared" si="2"/>
        <v>7.245386192754613</v>
      </c>
      <c r="I29" s="24">
        <f>FBiH!I30+RS!I30</f>
        <v>31674945</v>
      </c>
      <c r="J29" s="43">
        <f>I29/I$34*100</f>
        <v>24.141232928555606</v>
      </c>
    </row>
    <row r="30" spans="1:10" x14ac:dyDescent="0.25">
      <c r="A30" s="31" t="s">
        <v>20</v>
      </c>
      <c r="B30" s="5" t="s">
        <v>47</v>
      </c>
      <c r="C30" s="24">
        <f>FBiH!C31+RS!C31</f>
        <v>22</v>
      </c>
      <c r="D30" s="46">
        <f t="shared" si="0"/>
        <v>4.5636525815752893E-2</v>
      </c>
      <c r="E30" s="24">
        <f>FBiH!E31+RS!E31</f>
        <v>111801</v>
      </c>
      <c r="F30" s="43">
        <f t="shared" si="1"/>
        <v>9.5110743262117048E-2</v>
      </c>
      <c r="G30" s="24">
        <f>FBiH!G31+RS!G31</f>
        <v>30</v>
      </c>
      <c r="H30" s="43">
        <f t="shared" si="2"/>
        <v>5.3962657840774184E-2</v>
      </c>
      <c r="I30" s="24">
        <f>FBiH!I31+RS!I31</f>
        <v>89433</v>
      </c>
      <c r="J30" s="43">
        <f t="shared" si="3"/>
        <v>6.8161851093964443E-2</v>
      </c>
    </row>
    <row r="31" spans="1:10" x14ac:dyDescent="0.25">
      <c r="A31" s="31" t="s">
        <v>21</v>
      </c>
      <c r="B31" s="15" t="s">
        <v>48</v>
      </c>
      <c r="C31" s="24">
        <f>FBiH!C32+RS!C32</f>
        <v>781</v>
      </c>
      <c r="D31" s="46">
        <f t="shared" si="0"/>
        <v>1.6200966664592278</v>
      </c>
      <c r="E31" s="24">
        <f>FBiH!E32+RS!E32</f>
        <v>1162821</v>
      </c>
      <c r="F31" s="43">
        <f t="shared" si="1"/>
        <v>0.98922880466899388</v>
      </c>
      <c r="G31" s="24">
        <f>FBiH!G32+RS!G32</f>
        <v>970</v>
      </c>
      <c r="H31" s="43">
        <f t="shared" si="2"/>
        <v>1.7447926035183654</v>
      </c>
      <c r="I31" s="24">
        <f>FBiH!I32+RS!I32</f>
        <v>1422554</v>
      </c>
      <c r="J31" s="43">
        <f t="shared" si="3"/>
        <v>1.084207327509124</v>
      </c>
    </row>
    <row r="32" spans="1:10" ht="15.75" customHeight="1" x14ac:dyDescent="0.25">
      <c r="A32" s="32" t="s">
        <v>19</v>
      </c>
      <c r="B32" s="15" t="s">
        <v>49</v>
      </c>
      <c r="C32" s="24">
        <f>FBiH!C33+RS!C33</f>
        <v>0</v>
      </c>
      <c r="D32" s="46">
        <f t="shared" si="0"/>
        <v>0</v>
      </c>
      <c r="E32" s="24">
        <f>FBiH!E33+RS!E33</f>
        <v>0</v>
      </c>
      <c r="F32" s="43">
        <f t="shared" si="1"/>
        <v>0</v>
      </c>
      <c r="G32" s="24">
        <f>FBiH!G33+RS!G33</f>
        <v>0</v>
      </c>
      <c r="H32" s="43">
        <f t="shared" si="2"/>
        <v>0</v>
      </c>
      <c r="I32" s="24">
        <f>FBiH!I33+RS!I33</f>
        <v>0</v>
      </c>
      <c r="J32" s="43">
        <f>I32/I$34*100</f>
        <v>0</v>
      </c>
    </row>
    <row r="33" spans="1:10" x14ac:dyDescent="0.25">
      <c r="A33" s="33" t="s">
        <v>18</v>
      </c>
      <c r="B33" s="7" t="s">
        <v>50</v>
      </c>
      <c r="C33" s="26">
        <f>SUM(C29:C32)</f>
        <v>4737</v>
      </c>
      <c r="D33" s="1">
        <f t="shared" si="0"/>
        <v>9.8263737631464316</v>
      </c>
      <c r="E33" s="27">
        <f>SUM(E29:E32)</f>
        <v>31262752</v>
      </c>
      <c r="F33" s="42">
        <f t="shared" si="1"/>
        <v>26.595679637384599</v>
      </c>
      <c r="G33" s="26">
        <f>SUM(G29:G32)</f>
        <v>5028</v>
      </c>
      <c r="H33" s="42">
        <f t="shared" si="2"/>
        <v>9.0441414541137544</v>
      </c>
      <c r="I33" s="27">
        <f>SUM(I29:I32)</f>
        <v>33186932</v>
      </c>
      <c r="J33" s="42">
        <f t="shared" si="3"/>
        <v>25.293602107158698</v>
      </c>
    </row>
    <row r="34" spans="1:10" x14ac:dyDescent="0.25">
      <c r="A34" s="16" t="s">
        <v>24</v>
      </c>
      <c r="B34" s="17" t="s">
        <v>65</v>
      </c>
      <c r="C34" s="50">
        <f>C28+C33</f>
        <v>48207</v>
      </c>
      <c r="D34" s="51">
        <f>D28+D33</f>
        <v>100</v>
      </c>
      <c r="E34" s="50">
        <f>E28+E33</f>
        <v>117548235</v>
      </c>
      <c r="F34" s="40">
        <f>(F28+F33)</f>
        <v>100</v>
      </c>
      <c r="G34" s="50">
        <f>G28+G33</f>
        <v>55594</v>
      </c>
      <c r="H34" s="52">
        <f>H28+H33</f>
        <v>100</v>
      </c>
      <c r="I34" s="50">
        <f>I28+I33</f>
        <v>131206824</v>
      </c>
      <c r="J34" s="40">
        <f>(J28+J33)</f>
        <v>100</v>
      </c>
    </row>
    <row r="36" spans="1:10" s="71" customFormat="1" ht="12" x14ac:dyDescent="0.25">
      <c r="A36" s="71" t="s">
        <v>60</v>
      </c>
    </row>
    <row r="37" spans="1:10" s="71" customFormat="1" ht="12" x14ac:dyDescent="0.25">
      <c r="A37" s="71" t="s">
        <v>64</v>
      </c>
      <c r="C37" s="72"/>
      <c r="E37" s="73"/>
      <c r="G37" s="72"/>
      <c r="I37" s="73"/>
    </row>
    <row r="38" spans="1:10" x14ac:dyDescent="0.25">
      <c r="C38" s="19"/>
      <c r="E38" s="21"/>
      <c r="G38" s="19"/>
      <c r="I38" s="21"/>
    </row>
    <row r="40" spans="1:10" x14ac:dyDescent="0.25">
      <c r="E40" s="21"/>
      <c r="F40" s="21"/>
      <c r="I40" s="21"/>
      <c r="J40" s="21"/>
    </row>
    <row r="41" spans="1:10" x14ac:dyDescent="0.25">
      <c r="C41" s="23"/>
      <c r="G41" s="23"/>
    </row>
    <row r="42" spans="1:10" x14ac:dyDescent="0.25">
      <c r="E42" s="21"/>
      <c r="I42" s="21"/>
    </row>
    <row r="43" spans="1:10" x14ac:dyDescent="0.25">
      <c r="C43" s="19"/>
      <c r="G43" s="19"/>
    </row>
    <row r="44" spans="1:10" x14ac:dyDescent="0.25">
      <c r="B44" s="19"/>
    </row>
  </sheetData>
  <mergeCells count="5">
    <mergeCell ref="C7:D7"/>
    <mergeCell ref="E7:F7"/>
    <mergeCell ref="B7:B9"/>
    <mergeCell ref="G7:H7"/>
    <mergeCell ref="I7:J7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31.03.2026. godine.</oddFooter>
  </headerFooter>
  <ignoredErrors>
    <ignoredError sqref="A10:A27 A33" numberStoredAsText="1"/>
    <ignoredError sqref="A28:A29 A34" twoDigitTextYear="1" numberStoredAsText="1"/>
    <ignoredError sqref="D28 D33 F28:F34 G11:G33 I11:I27 I29:I32" formula="1"/>
    <ignoredError sqref="H10:H27 J12:J25 H34 J27:J28 J30:J31 J33:J34" evalError="1"/>
    <ignoredError sqref="H28:H33" evalError="1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4"/>
  <sheetViews>
    <sheetView showGridLines="0" showRuler="0" view="pageLayout" topLeftCell="B15" zoomScaleNormal="70" workbookViewId="0">
      <selection activeCell="H38" sqref="H37:H38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0" x14ac:dyDescent="0.25">
      <c r="B1" s="20"/>
    </row>
    <row r="5" spans="1:10" x14ac:dyDescent="0.25">
      <c r="A5" s="34" t="s">
        <v>56</v>
      </c>
      <c r="C5" s="14"/>
      <c r="D5" s="2"/>
      <c r="E5" s="2"/>
      <c r="F5" s="2"/>
      <c r="G5" s="14"/>
      <c r="H5" s="2"/>
      <c r="I5" s="2"/>
      <c r="J5" s="2"/>
    </row>
    <row r="6" spans="1:10" x14ac:dyDescent="0.25">
      <c r="C6" s="3"/>
      <c r="D6" s="3"/>
      <c r="E6" s="3"/>
      <c r="F6" s="3"/>
      <c r="G6" s="3"/>
      <c r="H6" s="3"/>
      <c r="I6" s="3"/>
      <c r="J6" s="3"/>
    </row>
    <row r="7" spans="1:10" ht="15.75" thickBot="1" x14ac:dyDescent="0.3">
      <c r="C7" s="3"/>
      <c r="D7" s="3"/>
      <c r="E7" s="3"/>
      <c r="F7" s="3"/>
      <c r="G7" s="3"/>
      <c r="H7" s="3"/>
      <c r="I7" s="3"/>
      <c r="J7" s="3"/>
    </row>
    <row r="8" spans="1:10" ht="18" customHeight="1" x14ac:dyDescent="0.25">
      <c r="A8" s="36"/>
      <c r="B8" s="82" t="s">
        <v>26</v>
      </c>
      <c r="C8" s="82"/>
      <c r="D8" s="82"/>
      <c r="E8" s="82"/>
      <c r="F8" s="82"/>
      <c r="G8" s="82"/>
      <c r="H8" s="82"/>
      <c r="I8" s="82"/>
      <c r="J8" s="83"/>
    </row>
    <row r="9" spans="1:10" ht="38.25" customHeight="1" x14ac:dyDescent="0.25">
      <c r="A9" s="37" t="s">
        <v>52</v>
      </c>
      <c r="B9" s="79"/>
      <c r="C9" s="35" t="s">
        <v>54</v>
      </c>
      <c r="D9" s="35" t="s">
        <v>53</v>
      </c>
      <c r="E9" s="35" t="s">
        <v>55</v>
      </c>
      <c r="F9" s="35" t="s">
        <v>53</v>
      </c>
      <c r="G9" s="35" t="s">
        <v>54</v>
      </c>
      <c r="H9" s="35" t="s">
        <v>53</v>
      </c>
      <c r="I9" s="35" t="s">
        <v>55</v>
      </c>
      <c r="J9" s="38" t="s">
        <v>53</v>
      </c>
    </row>
    <row r="10" spans="1:10" ht="31.5" customHeight="1" thickBot="1" x14ac:dyDescent="0.3">
      <c r="A10" s="39"/>
      <c r="B10" s="80"/>
      <c r="C10" s="11" t="s">
        <v>62</v>
      </c>
      <c r="D10" s="11" t="s">
        <v>25</v>
      </c>
      <c r="E10" s="11" t="s">
        <v>62</v>
      </c>
      <c r="F10" s="11" t="s">
        <v>25</v>
      </c>
      <c r="G10" s="11" t="s">
        <v>63</v>
      </c>
      <c r="H10" s="11" t="s">
        <v>25</v>
      </c>
      <c r="I10" s="11" t="s">
        <v>63</v>
      </c>
      <c r="J10" s="48" t="s">
        <v>25</v>
      </c>
    </row>
    <row r="11" spans="1:10" x14ac:dyDescent="0.25">
      <c r="A11" s="29" t="s">
        <v>0</v>
      </c>
      <c r="B11" s="12" t="s">
        <v>27</v>
      </c>
      <c r="C11" s="54">
        <v>2656</v>
      </c>
      <c r="D11" s="53">
        <f t="shared" ref="D11:D34" si="0">C11/C$35*100</f>
        <v>6.8531324182062132</v>
      </c>
      <c r="E11" s="54">
        <v>3959040</v>
      </c>
      <c r="F11" s="45">
        <f>E11/E$35*100</f>
        <v>4.6348761316991141</v>
      </c>
      <c r="G11" s="54">
        <v>2866</v>
      </c>
      <c r="H11" s="53">
        <f t="shared" ref="H11:H34" si="1">G11/G$35*100</f>
        <v>6.1531194984756752</v>
      </c>
      <c r="I11" s="54">
        <v>4233284</v>
      </c>
      <c r="J11" s="45">
        <f>I11/I$35*100</f>
        <v>4.25193844449878</v>
      </c>
    </row>
    <row r="12" spans="1:10" x14ac:dyDescent="0.25">
      <c r="A12" s="29" t="s">
        <v>1</v>
      </c>
      <c r="B12" s="12" t="s">
        <v>28</v>
      </c>
      <c r="C12" s="54">
        <v>10630</v>
      </c>
      <c r="D12" s="43">
        <f t="shared" si="0"/>
        <v>27.428011146661163</v>
      </c>
      <c r="E12" s="54">
        <v>2257279</v>
      </c>
      <c r="F12" s="43">
        <f t="shared" ref="F12:F13" si="2">E12/E$35*100</f>
        <v>2.6426124918378302</v>
      </c>
      <c r="G12" s="54">
        <v>15246</v>
      </c>
      <c r="H12" s="43">
        <f t="shared" si="1"/>
        <v>32.732191163210103</v>
      </c>
      <c r="I12" s="54">
        <v>2915234</v>
      </c>
      <c r="J12" s="43">
        <f t="shared" ref="J12:J13" si="3">I12/I$35*100</f>
        <v>2.9280803081744478</v>
      </c>
    </row>
    <row r="13" spans="1:10" x14ac:dyDescent="0.25">
      <c r="A13" s="29" t="s">
        <v>2</v>
      </c>
      <c r="B13" s="12" t="s">
        <v>29</v>
      </c>
      <c r="C13" s="54">
        <v>6074</v>
      </c>
      <c r="D13" s="43">
        <f t="shared" si="0"/>
        <v>15.672412013623696</v>
      </c>
      <c r="E13" s="54">
        <v>15417811</v>
      </c>
      <c r="F13" s="43">
        <f t="shared" si="2"/>
        <v>18.04974039336507</v>
      </c>
      <c r="G13" s="54">
        <v>7230</v>
      </c>
      <c r="H13" s="43">
        <f t="shared" si="1"/>
        <v>15.522349607110652</v>
      </c>
      <c r="I13" s="54">
        <v>19942254</v>
      </c>
      <c r="J13" s="43">
        <f t="shared" si="3"/>
        <v>20.030131796628716</v>
      </c>
    </row>
    <row r="14" spans="1:10" x14ac:dyDescent="0.25">
      <c r="A14" s="29" t="s">
        <v>3</v>
      </c>
      <c r="B14" s="12" t="s">
        <v>30</v>
      </c>
      <c r="C14" s="54">
        <v>0</v>
      </c>
      <c r="D14" s="43">
        <f t="shared" si="0"/>
        <v>0</v>
      </c>
      <c r="E14" s="54">
        <v>0</v>
      </c>
      <c r="F14" s="43">
        <f>E14/E$35*100</f>
        <v>0</v>
      </c>
      <c r="G14" s="54">
        <v>0</v>
      </c>
      <c r="H14" s="43">
        <f t="shared" si="1"/>
        <v>0</v>
      </c>
      <c r="I14" s="54">
        <v>0</v>
      </c>
      <c r="J14" s="43">
        <f>I14/I$35*100</f>
        <v>0</v>
      </c>
    </row>
    <row r="15" spans="1:10" x14ac:dyDescent="0.25">
      <c r="A15" s="29" t="s">
        <v>4</v>
      </c>
      <c r="B15" s="12" t="s">
        <v>31</v>
      </c>
      <c r="C15" s="54">
        <v>1</v>
      </c>
      <c r="D15" s="43">
        <f t="shared" si="0"/>
        <v>2.5802456393848698E-3</v>
      </c>
      <c r="E15" s="54">
        <v>6845</v>
      </c>
      <c r="F15" s="43">
        <f t="shared" ref="F15:F17" si="4">E15/E$35*100</f>
        <v>8.013489917121433E-3</v>
      </c>
      <c r="G15" s="54">
        <v>0</v>
      </c>
      <c r="H15" s="43">
        <f t="shared" si="1"/>
        <v>0</v>
      </c>
      <c r="I15" s="54">
        <v>0</v>
      </c>
      <c r="J15" s="43">
        <f t="shared" ref="J15:J17" si="5">I15/I$35*100</f>
        <v>0</v>
      </c>
    </row>
    <row r="16" spans="1:10" x14ac:dyDescent="0.25">
      <c r="A16" s="29" t="s">
        <v>5</v>
      </c>
      <c r="B16" s="12" t="s">
        <v>32</v>
      </c>
      <c r="C16" s="54">
        <v>0</v>
      </c>
      <c r="D16" s="43">
        <f t="shared" si="0"/>
        <v>0</v>
      </c>
      <c r="E16" s="54">
        <v>0</v>
      </c>
      <c r="F16" s="43">
        <f t="shared" si="4"/>
        <v>0</v>
      </c>
      <c r="G16" s="54">
        <v>0</v>
      </c>
      <c r="H16" s="43">
        <f t="shared" si="1"/>
        <v>0</v>
      </c>
      <c r="I16" s="54">
        <v>0</v>
      </c>
      <c r="J16" s="43">
        <f t="shared" si="5"/>
        <v>0</v>
      </c>
    </row>
    <row r="17" spans="1:10" x14ac:dyDescent="0.25">
      <c r="A17" s="29" t="s">
        <v>6</v>
      </c>
      <c r="B17" s="12" t="s">
        <v>33</v>
      </c>
      <c r="C17" s="54">
        <v>54</v>
      </c>
      <c r="D17" s="43">
        <f t="shared" si="0"/>
        <v>0.13933326452678296</v>
      </c>
      <c r="E17" s="54">
        <v>174771</v>
      </c>
      <c r="F17" s="43">
        <f t="shared" si="4"/>
        <v>0.20460564591749156</v>
      </c>
      <c r="G17" s="54">
        <v>52</v>
      </c>
      <c r="H17" s="43">
        <f t="shared" si="1"/>
        <v>0.11164068873717205</v>
      </c>
      <c r="I17" s="54">
        <v>96539</v>
      </c>
      <c r="J17" s="43">
        <f t="shared" si="5"/>
        <v>9.6964410016778413E-2</v>
      </c>
    </row>
    <row r="18" spans="1:10" x14ac:dyDescent="0.25">
      <c r="A18" s="29" t="s">
        <v>7</v>
      </c>
      <c r="B18" s="12" t="s">
        <v>34</v>
      </c>
      <c r="C18" s="54">
        <v>542</v>
      </c>
      <c r="D18" s="43">
        <f t="shared" si="0"/>
        <v>1.3984931365465991</v>
      </c>
      <c r="E18" s="54">
        <v>2047887</v>
      </c>
      <c r="F18" s="43">
        <f>E18/E$35*100</f>
        <v>2.3974757963336826</v>
      </c>
      <c r="G18" s="54">
        <v>508</v>
      </c>
      <c r="H18" s="43">
        <f t="shared" si="1"/>
        <v>1.0906436515092961</v>
      </c>
      <c r="I18" s="54">
        <v>2569888</v>
      </c>
      <c r="J18" s="43">
        <f>I18/I$35*100</f>
        <v>2.5812125019857119</v>
      </c>
    </row>
    <row r="19" spans="1:10" x14ac:dyDescent="0.25">
      <c r="A19" s="29" t="s">
        <v>8</v>
      </c>
      <c r="B19" s="12" t="s">
        <v>35</v>
      </c>
      <c r="C19" s="54">
        <v>518</v>
      </c>
      <c r="D19" s="43">
        <f t="shared" si="0"/>
        <v>1.3365672412013623</v>
      </c>
      <c r="E19" s="54">
        <v>1359405</v>
      </c>
      <c r="F19" s="43">
        <f t="shared" ref="F19:F22" si="6">E19/E$35*100</f>
        <v>1.5914650490554361</v>
      </c>
      <c r="G19" s="54">
        <v>591</v>
      </c>
      <c r="H19" s="43">
        <f t="shared" si="1"/>
        <v>1.2688393662243977</v>
      </c>
      <c r="I19" s="54">
        <v>1482051</v>
      </c>
      <c r="J19" s="43">
        <f t="shared" ref="J19:J22" si="7">I19/I$35*100</f>
        <v>1.4885818252703722</v>
      </c>
    </row>
    <row r="20" spans="1:10" s="18" customFormat="1" x14ac:dyDescent="0.25">
      <c r="A20" s="29" t="s">
        <v>9</v>
      </c>
      <c r="B20" s="12" t="s">
        <v>36</v>
      </c>
      <c r="C20" s="54">
        <v>11975</v>
      </c>
      <c r="D20" s="43">
        <f t="shared" si="0"/>
        <v>30.898441531633814</v>
      </c>
      <c r="E20" s="54">
        <v>32123167</v>
      </c>
      <c r="F20" s="43">
        <f t="shared" si="6"/>
        <v>37.606818825494216</v>
      </c>
      <c r="G20" s="54">
        <v>13006</v>
      </c>
      <c r="H20" s="43">
        <f t="shared" si="1"/>
        <v>27.923053802224224</v>
      </c>
      <c r="I20" s="54">
        <v>38640493</v>
      </c>
      <c r="J20" s="43">
        <f t="shared" si="7"/>
        <v>38.810766700529904</v>
      </c>
    </row>
    <row r="21" spans="1:10" s="18" customFormat="1" x14ac:dyDescent="0.25">
      <c r="A21" s="29" t="s">
        <v>10</v>
      </c>
      <c r="B21" s="12" t="s">
        <v>37</v>
      </c>
      <c r="C21" s="54">
        <v>0</v>
      </c>
      <c r="D21" s="43">
        <f t="shared" si="0"/>
        <v>0</v>
      </c>
      <c r="E21" s="54">
        <v>0</v>
      </c>
      <c r="F21" s="43">
        <f t="shared" si="6"/>
        <v>0</v>
      </c>
      <c r="G21" s="54">
        <v>0</v>
      </c>
      <c r="H21" s="43">
        <f t="shared" si="1"/>
        <v>0</v>
      </c>
      <c r="I21" s="54">
        <v>0</v>
      </c>
      <c r="J21" s="43">
        <f t="shared" si="7"/>
        <v>0</v>
      </c>
    </row>
    <row r="22" spans="1:10" x14ac:dyDescent="0.25">
      <c r="A22" s="29" t="s">
        <v>11</v>
      </c>
      <c r="B22" s="12" t="s">
        <v>38</v>
      </c>
      <c r="C22" s="54">
        <v>0</v>
      </c>
      <c r="D22" s="43">
        <f t="shared" si="0"/>
        <v>0</v>
      </c>
      <c r="E22" s="54">
        <v>386</v>
      </c>
      <c r="F22" s="43">
        <f t="shared" si="6"/>
        <v>4.5189293031539407E-4</v>
      </c>
      <c r="G22" s="54">
        <v>0</v>
      </c>
      <c r="H22" s="43">
        <f t="shared" si="1"/>
        <v>0</v>
      </c>
      <c r="I22" s="54">
        <v>0</v>
      </c>
      <c r="J22" s="43">
        <f t="shared" si="7"/>
        <v>0</v>
      </c>
    </row>
    <row r="23" spans="1:10" x14ac:dyDescent="0.25">
      <c r="A23" s="29" t="s">
        <v>12</v>
      </c>
      <c r="B23" s="12" t="s">
        <v>39</v>
      </c>
      <c r="C23" s="54">
        <v>265</v>
      </c>
      <c r="D23" s="43">
        <f t="shared" si="0"/>
        <v>0.68376509443699041</v>
      </c>
      <c r="E23" s="54">
        <v>432737</v>
      </c>
      <c r="F23" s="43">
        <f>E23/E$35*100</f>
        <v>0.50660826680283089</v>
      </c>
      <c r="G23" s="54">
        <v>244</v>
      </c>
      <c r="H23" s="43">
        <f t="shared" si="1"/>
        <v>0.52385246253596118</v>
      </c>
      <c r="I23" s="54">
        <v>287262</v>
      </c>
      <c r="J23" s="43">
        <f>I23/I$35*100</f>
        <v>0.28852785247661361</v>
      </c>
    </row>
    <row r="24" spans="1:10" x14ac:dyDescent="0.25">
      <c r="A24" s="29" t="s">
        <v>13</v>
      </c>
      <c r="B24" s="12" t="s">
        <v>40</v>
      </c>
      <c r="C24" s="54">
        <v>152</v>
      </c>
      <c r="D24" s="43">
        <f t="shared" si="0"/>
        <v>0.39219733718650018</v>
      </c>
      <c r="E24" s="54">
        <v>555845</v>
      </c>
      <c r="F24" s="43">
        <f t="shared" ref="F24:F25" si="8">E24/E$35*100</f>
        <v>0.65073167318953429</v>
      </c>
      <c r="G24" s="54">
        <v>120</v>
      </c>
      <c r="H24" s="43">
        <f t="shared" si="1"/>
        <v>0.25763235862424322</v>
      </c>
      <c r="I24" s="54">
        <v>534529</v>
      </c>
      <c r="J24" s="43">
        <f t="shared" ref="J24:J25" si="9">I24/I$35*100</f>
        <v>0.53688446246448118</v>
      </c>
    </row>
    <row r="25" spans="1:10" x14ac:dyDescent="0.25">
      <c r="A25" s="29" t="s">
        <v>14</v>
      </c>
      <c r="B25" s="12" t="s">
        <v>41</v>
      </c>
      <c r="C25" s="54">
        <v>35</v>
      </c>
      <c r="D25" s="43">
        <f t="shared" si="0"/>
        <v>9.0308597378470426E-2</v>
      </c>
      <c r="E25" s="54">
        <v>62462</v>
      </c>
      <c r="F25" s="43">
        <f t="shared" si="8"/>
        <v>7.3124705215958929E-2</v>
      </c>
      <c r="G25" s="54">
        <v>42</v>
      </c>
      <c r="H25" s="43">
        <f t="shared" si="1"/>
        <v>9.0171325518485113E-2</v>
      </c>
      <c r="I25" s="54">
        <v>50356</v>
      </c>
      <c r="J25" s="43">
        <f t="shared" si="9"/>
        <v>5.0577899406508191E-2</v>
      </c>
    </row>
    <row r="26" spans="1:10" x14ac:dyDescent="0.25">
      <c r="A26" s="29" t="s">
        <v>15</v>
      </c>
      <c r="B26" s="12" t="s">
        <v>42</v>
      </c>
      <c r="C26" s="54">
        <v>1423</v>
      </c>
      <c r="D26" s="43">
        <f t="shared" si="0"/>
        <v>3.6716895448446687</v>
      </c>
      <c r="E26" s="54">
        <v>271002</v>
      </c>
      <c r="F26" s="43">
        <f>E26/E$35*100</f>
        <v>0.31726395829360732</v>
      </c>
      <c r="G26" s="54">
        <v>2013</v>
      </c>
      <c r="H26" s="43">
        <f t="shared" si="1"/>
        <v>4.3217828159216802</v>
      </c>
      <c r="I26" s="54">
        <v>432611</v>
      </c>
      <c r="J26" s="43">
        <f>I26/I$35*100</f>
        <v>0.43451734927613223</v>
      </c>
    </row>
    <row r="27" spans="1:10" x14ac:dyDescent="0.25">
      <c r="A27" s="29" t="s">
        <v>16</v>
      </c>
      <c r="B27" s="12" t="s">
        <v>43</v>
      </c>
      <c r="C27" s="54">
        <v>0</v>
      </c>
      <c r="D27" s="43">
        <f t="shared" si="0"/>
        <v>0</v>
      </c>
      <c r="E27" s="54">
        <v>0</v>
      </c>
      <c r="F27" s="43">
        <f t="shared" ref="F27:F28" si="10">E27/E$35*100</f>
        <v>0</v>
      </c>
      <c r="G27" s="54">
        <v>1</v>
      </c>
      <c r="H27" s="43">
        <f t="shared" si="1"/>
        <v>2.1469363218686935E-3</v>
      </c>
      <c r="I27" s="54">
        <v>500</v>
      </c>
      <c r="J27" s="43">
        <f t="shared" ref="J27:J28" si="11">I27/I$35*100</f>
        <v>5.0220330652264061E-4</v>
      </c>
    </row>
    <row r="28" spans="1:10" x14ac:dyDescent="0.25">
      <c r="A28" s="29" t="s">
        <v>17</v>
      </c>
      <c r="B28" s="12" t="s">
        <v>44</v>
      </c>
      <c r="C28" s="54">
        <v>214</v>
      </c>
      <c r="D28" s="43">
        <f t="shared" si="0"/>
        <v>0.55217256682836202</v>
      </c>
      <c r="E28" s="54">
        <v>78663</v>
      </c>
      <c r="F28" s="43">
        <f t="shared" si="10"/>
        <v>9.2091330511398575E-2</v>
      </c>
      <c r="G28" s="54">
        <v>255</v>
      </c>
      <c r="H28" s="43">
        <f t="shared" si="1"/>
        <v>0.54746876207651685</v>
      </c>
      <c r="I28" s="54">
        <v>156983</v>
      </c>
      <c r="J28" s="43">
        <f t="shared" si="11"/>
        <v>0.15767476333568739</v>
      </c>
    </row>
    <row r="29" spans="1:10" x14ac:dyDescent="0.25">
      <c r="A29" s="30" t="s">
        <v>23</v>
      </c>
      <c r="B29" s="6" t="s">
        <v>45</v>
      </c>
      <c r="C29" s="25">
        <f>SUM(C11:C28)</f>
        <v>34539</v>
      </c>
      <c r="D29" s="44">
        <f t="shared" si="0"/>
        <v>89.119104138713993</v>
      </c>
      <c r="E29" s="25">
        <f>SUM(E11:E28)</f>
        <v>58747300</v>
      </c>
      <c r="F29" s="44">
        <f>E29/E$35*100</f>
        <v>68.77587965056361</v>
      </c>
      <c r="G29" s="55">
        <f>SUM(G11:G28)</f>
        <v>42174</v>
      </c>
      <c r="H29" s="44">
        <f t="shared" si="1"/>
        <v>90.54489243849028</v>
      </c>
      <c r="I29" s="55">
        <f>SUM(I11:I28)</f>
        <v>71341984</v>
      </c>
      <c r="J29" s="44">
        <f>I29/I$35*100</f>
        <v>71.656360517370658</v>
      </c>
    </row>
    <row r="30" spans="1:10" x14ac:dyDescent="0.25">
      <c r="A30" s="31" t="s">
        <v>22</v>
      </c>
      <c r="B30" s="4" t="s">
        <v>46</v>
      </c>
      <c r="C30" s="24">
        <v>3498</v>
      </c>
      <c r="D30" s="43">
        <f t="shared" si="0"/>
        <v>9.0256992465682728</v>
      </c>
      <c r="E30" s="24">
        <v>25665687</v>
      </c>
      <c r="F30" s="43">
        <f>E30/E$35*100</f>
        <v>30.047001313439679</v>
      </c>
      <c r="G30" s="24">
        <v>3531</v>
      </c>
      <c r="H30" s="43">
        <f t="shared" si="1"/>
        <v>7.5808321525183562</v>
      </c>
      <c r="I30" s="24">
        <v>27034774</v>
      </c>
      <c r="J30" s="43">
        <f>I30/I$35*100</f>
        <v>27.153905787784634</v>
      </c>
    </row>
    <row r="31" spans="1:10" x14ac:dyDescent="0.25">
      <c r="A31" s="31" t="s">
        <v>20</v>
      </c>
      <c r="B31" s="5" t="s">
        <v>47</v>
      </c>
      <c r="C31" s="24">
        <v>21</v>
      </c>
      <c r="D31" s="43">
        <f t="shared" si="0"/>
        <v>5.4185158427082256E-2</v>
      </c>
      <c r="E31" s="24">
        <v>103447</v>
      </c>
      <c r="F31" s="43">
        <f t="shared" ref="F31:F33" si="12">E31/E$35*100</f>
        <v>0.12110613461745227</v>
      </c>
      <c r="G31" s="54">
        <v>29</v>
      </c>
      <c r="H31" s="43">
        <f t="shared" si="1"/>
        <v>6.2261153334192111E-2</v>
      </c>
      <c r="I31" s="54">
        <v>82747</v>
      </c>
      <c r="J31" s="43">
        <f t="shared" ref="J31:J33" si="13">I31/I$35*100</f>
        <v>8.3111634009657889E-2</v>
      </c>
    </row>
    <row r="32" spans="1:10" x14ac:dyDescent="0.25">
      <c r="A32" s="31" t="s">
        <v>21</v>
      </c>
      <c r="B32" s="15" t="s">
        <v>48</v>
      </c>
      <c r="C32" s="24">
        <v>698</v>
      </c>
      <c r="D32" s="43">
        <f t="shared" si="0"/>
        <v>1.801011456290639</v>
      </c>
      <c r="E32" s="24">
        <v>902029</v>
      </c>
      <c r="F32" s="43">
        <f t="shared" si="12"/>
        <v>1.0560117306721881</v>
      </c>
      <c r="G32" s="54">
        <v>844</v>
      </c>
      <c r="H32" s="43">
        <f t="shared" si="1"/>
        <v>1.8120142556571774</v>
      </c>
      <c r="I32" s="54">
        <v>1101768</v>
      </c>
      <c r="J32" s="43">
        <f t="shared" si="13"/>
        <v>1.1066230652416735</v>
      </c>
    </row>
    <row r="33" spans="1:10" ht="15.75" customHeight="1" x14ac:dyDescent="0.25">
      <c r="A33" s="32" t="s">
        <v>19</v>
      </c>
      <c r="B33" s="15" t="s">
        <v>49</v>
      </c>
      <c r="C33" s="24">
        <v>0</v>
      </c>
      <c r="D33" s="43">
        <f t="shared" si="0"/>
        <v>0</v>
      </c>
      <c r="E33" s="24">
        <v>0</v>
      </c>
      <c r="F33" s="43">
        <f t="shared" si="12"/>
        <v>0</v>
      </c>
      <c r="G33" s="54">
        <v>0</v>
      </c>
      <c r="H33" s="43">
        <f t="shared" si="1"/>
        <v>0</v>
      </c>
      <c r="I33" s="54">
        <v>0</v>
      </c>
      <c r="J33" s="43">
        <f t="shared" si="13"/>
        <v>0</v>
      </c>
    </row>
    <row r="34" spans="1:10" x14ac:dyDescent="0.25">
      <c r="A34" s="33" t="s">
        <v>18</v>
      </c>
      <c r="B34" s="7" t="s">
        <v>50</v>
      </c>
      <c r="C34" s="26">
        <f>SUM(C30:C33)</f>
        <v>4217</v>
      </c>
      <c r="D34" s="42">
        <f t="shared" si="0"/>
        <v>10.880895861285994</v>
      </c>
      <c r="E34" s="70">
        <f>SUM(E30:E33)+1</f>
        <v>26671164</v>
      </c>
      <c r="F34" s="74">
        <f>E34/E$35*100</f>
        <v>31.224120349436397</v>
      </c>
      <c r="G34" s="63">
        <f>SUM(G30:G33)</f>
        <v>4404</v>
      </c>
      <c r="H34" s="74">
        <f t="shared" si="1"/>
        <v>9.4551075615097258</v>
      </c>
      <c r="I34" s="70">
        <f>SUM(I30:I33)-1</f>
        <v>28219288</v>
      </c>
      <c r="J34" s="42">
        <f>I34/I$35*100</f>
        <v>28.343639482629353</v>
      </c>
    </row>
    <row r="35" spans="1:10" x14ac:dyDescent="0.25">
      <c r="A35" s="16" t="s">
        <v>24</v>
      </c>
      <c r="B35" s="17" t="s">
        <v>51</v>
      </c>
      <c r="C35" s="50">
        <f>C29+C34</f>
        <v>38756</v>
      </c>
      <c r="D35" s="52">
        <f t="shared" ref="D35:F35" si="14">D29+D34</f>
        <v>99.999999999999986</v>
      </c>
      <c r="E35" s="64">
        <f t="shared" si="14"/>
        <v>85418464</v>
      </c>
      <c r="F35" s="75">
        <f t="shared" si="14"/>
        <v>100</v>
      </c>
      <c r="G35" s="64">
        <f>G29+G34</f>
        <v>46578</v>
      </c>
      <c r="H35" s="75">
        <f t="shared" ref="H35:J35" si="15">H29+H34</f>
        <v>100</v>
      </c>
      <c r="I35" s="64">
        <f t="shared" si="15"/>
        <v>99561272</v>
      </c>
      <c r="J35" s="52">
        <f t="shared" si="15"/>
        <v>100.00000000000001</v>
      </c>
    </row>
    <row r="37" spans="1:10" s="71" customFormat="1" ht="12" x14ac:dyDescent="0.25">
      <c r="A37" s="71" t="s">
        <v>57</v>
      </c>
      <c r="C37" s="72"/>
      <c r="E37" s="73"/>
      <c r="G37" s="72"/>
      <c r="I37" s="73"/>
    </row>
    <row r="38" spans="1:10" x14ac:dyDescent="0.25">
      <c r="C38" s="19"/>
      <c r="E38" s="21"/>
      <c r="G38" s="19"/>
      <c r="I38" s="21"/>
    </row>
    <row r="40" spans="1:10" x14ac:dyDescent="0.25">
      <c r="E40" s="21"/>
      <c r="F40" s="21"/>
      <c r="I40" s="21"/>
      <c r="J40" s="21"/>
    </row>
    <row r="42" spans="1:10" x14ac:dyDescent="0.25">
      <c r="E42" s="21"/>
      <c r="I42" s="21"/>
    </row>
    <row r="44" spans="1:10" x14ac:dyDescent="0.25">
      <c r="B44" s="19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31.03.2026. godine.</oddFooter>
  </headerFooter>
  <ignoredErrors>
    <ignoredError sqref="A11:A28 A34" numberStoredAsText="1"/>
    <ignoredError sqref="A29:A30 A35" twoDigitTextYear="1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4"/>
  <sheetViews>
    <sheetView showGridLines="0" showRuler="0" view="pageLayout" topLeftCell="A21" zoomScaleNormal="70" workbookViewId="0">
      <selection activeCell="B35" sqref="B3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0" x14ac:dyDescent="0.25">
      <c r="B1" s="20"/>
    </row>
    <row r="3" spans="1:10" x14ac:dyDescent="0.25">
      <c r="D3" s="8"/>
      <c r="E3" s="8"/>
      <c r="F3" s="8"/>
      <c r="H3" s="8"/>
      <c r="I3" s="8"/>
      <c r="J3" s="8"/>
    </row>
    <row r="4" spans="1:10" x14ac:dyDescent="0.25">
      <c r="D4" s="8"/>
      <c r="E4" s="8"/>
      <c r="F4" s="8"/>
      <c r="H4" s="8"/>
      <c r="I4" s="8"/>
      <c r="J4" s="8"/>
    </row>
    <row r="5" spans="1:10" x14ac:dyDescent="0.25">
      <c r="A5" s="34" t="s">
        <v>59</v>
      </c>
      <c r="C5" s="3"/>
      <c r="D5" s="3"/>
      <c r="E5" s="3"/>
      <c r="F5" s="3"/>
      <c r="G5" s="3"/>
      <c r="H5" s="3"/>
      <c r="I5" s="3"/>
      <c r="J5" s="3"/>
    </row>
    <row r="6" spans="1:10" x14ac:dyDescent="0.25">
      <c r="C6" s="3"/>
      <c r="D6" s="3"/>
      <c r="E6" s="3"/>
      <c r="F6" s="3"/>
      <c r="G6" s="3"/>
      <c r="H6" s="3"/>
      <c r="I6" s="3"/>
      <c r="J6" s="3"/>
    </row>
    <row r="7" spans="1:10" ht="15.75" thickBot="1" x14ac:dyDescent="0.3">
      <c r="C7" s="3"/>
      <c r="D7" s="3"/>
      <c r="E7" s="3"/>
      <c r="F7" s="3"/>
      <c r="G7" s="3"/>
      <c r="H7" s="3"/>
      <c r="I7" s="3"/>
      <c r="J7" s="3"/>
    </row>
    <row r="8" spans="1:10" ht="18" customHeight="1" x14ac:dyDescent="0.25">
      <c r="A8" s="36"/>
      <c r="B8" s="82" t="s">
        <v>26</v>
      </c>
      <c r="C8" s="82"/>
      <c r="D8" s="82"/>
      <c r="E8" s="82"/>
      <c r="F8" s="82"/>
      <c r="G8" s="82"/>
      <c r="H8" s="82"/>
      <c r="I8" s="82"/>
      <c r="J8" s="83"/>
    </row>
    <row r="9" spans="1:10" ht="38.25" customHeight="1" x14ac:dyDescent="0.25">
      <c r="A9" s="37" t="s">
        <v>52</v>
      </c>
      <c r="B9" s="79"/>
      <c r="C9" s="35" t="s">
        <v>54</v>
      </c>
      <c r="D9" s="35" t="s">
        <v>53</v>
      </c>
      <c r="E9" s="35" t="s">
        <v>55</v>
      </c>
      <c r="F9" s="35" t="s">
        <v>53</v>
      </c>
      <c r="G9" s="35" t="s">
        <v>54</v>
      </c>
      <c r="H9" s="35" t="s">
        <v>53</v>
      </c>
      <c r="I9" s="35" t="s">
        <v>55</v>
      </c>
      <c r="J9" s="38" t="s">
        <v>53</v>
      </c>
    </row>
    <row r="10" spans="1:10" ht="31.5" customHeight="1" thickBot="1" x14ac:dyDescent="0.3">
      <c r="A10" s="39"/>
      <c r="B10" s="80"/>
      <c r="C10" s="11" t="s">
        <v>62</v>
      </c>
      <c r="D10" s="11" t="s">
        <v>25</v>
      </c>
      <c r="E10" s="11" t="s">
        <v>62</v>
      </c>
      <c r="F10" s="11" t="s">
        <v>25</v>
      </c>
      <c r="G10" s="57" t="s">
        <v>63</v>
      </c>
      <c r="H10" s="58" t="s">
        <v>25</v>
      </c>
      <c r="I10" s="58" t="s">
        <v>63</v>
      </c>
      <c r="J10" s="59" t="s">
        <v>25</v>
      </c>
    </row>
    <row r="11" spans="1:10" x14ac:dyDescent="0.25">
      <c r="A11" s="29" t="s">
        <v>0</v>
      </c>
      <c r="B11" s="12" t="s">
        <v>27</v>
      </c>
      <c r="C11" s="56">
        <v>1553</v>
      </c>
      <c r="D11" s="53">
        <v>16.37530072173216</v>
      </c>
      <c r="E11" s="24">
        <v>1842060</v>
      </c>
      <c r="F11" s="43">
        <v>5.1349822378659997</v>
      </c>
      <c r="G11" s="60">
        <v>1290</v>
      </c>
      <c r="H11" s="61">
        <f>G11/G$35*100</f>
        <v>14.307897071872228</v>
      </c>
      <c r="I11" s="60">
        <v>1898967</v>
      </c>
      <c r="J11" s="62">
        <f>I11/I$35*100</f>
        <v>6.0007394404584531</v>
      </c>
    </row>
    <row r="12" spans="1:10" x14ac:dyDescent="0.25">
      <c r="A12" s="29" t="s">
        <v>1</v>
      </c>
      <c r="B12" s="12" t="s">
        <v>28</v>
      </c>
      <c r="C12" s="21">
        <v>394</v>
      </c>
      <c r="D12" s="43">
        <v>3.8813151563753006</v>
      </c>
      <c r="E12" s="24">
        <v>322391</v>
      </c>
      <c r="F12" s="43">
        <v>1.0672390172006903</v>
      </c>
      <c r="G12" s="60">
        <v>222</v>
      </c>
      <c r="H12" s="62">
        <f>G12/G$35*100</f>
        <v>2.4622892635314995</v>
      </c>
      <c r="I12" s="60">
        <v>382442</v>
      </c>
      <c r="J12" s="62">
        <f>I12/I$35*100</f>
        <v>1.2085174692808309</v>
      </c>
    </row>
    <row r="13" spans="1:10" x14ac:dyDescent="0.25">
      <c r="A13" s="29" t="s">
        <v>2</v>
      </c>
      <c r="B13" s="12" t="s">
        <v>29</v>
      </c>
      <c r="C13" s="21">
        <v>1614</v>
      </c>
      <c r="D13" s="43">
        <v>17.642341619887731</v>
      </c>
      <c r="E13" s="24">
        <v>3868823</v>
      </c>
      <c r="F13" s="43">
        <v>12.082789396653167</v>
      </c>
      <c r="G13" s="60">
        <v>1324</v>
      </c>
      <c r="H13" s="62">
        <f t="shared" ref="H13:J28" si="0">G13/G$35*100</f>
        <v>14.685004436557231</v>
      </c>
      <c r="I13" s="60">
        <v>3511509</v>
      </c>
      <c r="J13" s="62">
        <f t="shared" si="0"/>
        <v>11.096375319752697</v>
      </c>
    </row>
    <row r="14" spans="1:10" x14ac:dyDescent="0.25">
      <c r="A14" s="29" t="s">
        <v>3</v>
      </c>
      <c r="B14" s="12" t="s">
        <v>30</v>
      </c>
      <c r="C14" s="21">
        <v>0</v>
      </c>
      <c r="D14" s="43">
        <v>0</v>
      </c>
      <c r="E14" s="24">
        <v>0</v>
      </c>
      <c r="F14" s="43">
        <v>0</v>
      </c>
      <c r="G14" s="60">
        <v>0</v>
      </c>
      <c r="H14" s="62">
        <f t="shared" si="0"/>
        <v>0</v>
      </c>
      <c r="I14" s="60">
        <v>0</v>
      </c>
      <c r="J14" s="62">
        <f t="shared" si="0"/>
        <v>0</v>
      </c>
    </row>
    <row r="15" spans="1:10" x14ac:dyDescent="0.25">
      <c r="A15" s="29" t="s">
        <v>4</v>
      </c>
      <c r="B15" s="12" t="s">
        <v>31</v>
      </c>
      <c r="C15" s="21">
        <v>0</v>
      </c>
      <c r="D15" s="43">
        <v>0</v>
      </c>
      <c r="E15" s="24">
        <v>0</v>
      </c>
      <c r="F15" s="43">
        <v>0</v>
      </c>
      <c r="G15" s="60">
        <v>0</v>
      </c>
      <c r="H15" s="62">
        <f t="shared" si="0"/>
        <v>0</v>
      </c>
      <c r="I15" s="60">
        <v>0</v>
      </c>
      <c r="J15" s="62">
        <f t="shared" si="0"/>
        <v>0</v>
      </c>
    </row>
    <row r="16" spans="1:10" x14ac:dyDescent="0.25">
      <c r="A16" s="29" t="s">
        <v>5</v>
      </c>
      <c r="B16" s="12" t="s">
        <v>32</v>
      </c>
      <c r="C16" s="21">
        <v>0</v>
      </c>
      <c r="D16" s="43">
        <v>0</v>
      </c>
      <c r="E16" s="24">
        <v>0</v>
      </c>
      <c r="F16" s="43">
        <v>0</v>
      </c>
      <c r="G16" s="60">
        <v>0</v>
      </c>
      <c r="H16" s="62">
        <f t="shared" si="0"/>
        <v>0</v>
      </c>
      <c r="I16" s="60">
        <v>0</v>
      </c>
      <c r="J16" s="62">
        <f t="shared" si="0"/>
        <v>0</v>
      </c>
    </row>
    <row r="17" spans="1:10" x14ac:dyDescent="0.25">
      <c r="A17" s="29" t="s">
        <v>6</v>
      </c>
      <c r="B17" s="12" t="s">
        <v>33</v>
      </c>
      <c r="C17" s="21">
        <v>0</v>
      </c>
      <c r="D17" s="43">
        <v>0</v>
      </c>
      <c r="E17" s="24">
        <v>0</v>
      </c>
      <c r="F17" s="43">
        <v>0</v>
      </c>
      <c r="G17" s="60">
        <v>1</v>
      </c>
      <c r="H17" s="62">
        <f t="shared" si="0"/>
        <v>1.1091393078970719E-2</v>
      </c>
      <c r="I17" s="60">
        <v>735</v>
      </c>
      <c r="J17" s="62">
        <f t="shared" si="0"/>
        <v>2.322601440012893E-3</v>
      </c>
    </row>
    <row r="18" spans="1:10" x14ac:dyDescent="0.25">
      <c r="A18" s="29" t="s">
        <v>7</v>
      </c>
      <c r="B18" s="12" t="s">
        <v>34</v>
      </c>
      <c r="C18" s="21">
        <v>65</v>
      </c>
      <c r="D18" s="43">
        <v>0.70569366479550921</v>
      </c>
      <c r="E18" s="24">
        <v>4073332</v>
      </c>
      <c r="F18" s="43">
        <v>16.299499815799749</v>
      </c>
      <c r="G18" s="60">
        <v>40</v>
      </c>
      <c r="H18" s="62">
        <f t="shared" si="0"/>
        <v>0.44365572315882873</v>
      </c>
      <c r="I18" s="60">
        <v>470480</v>
      </c>
      <c r="J18" s="62">
        <f t="shared" si="0"/>
        <v>1.4867177217649874</v>
      </c>
    </row>
    <row r="19" spans="1:10" x14ac:dyDescent="0.25">
      <c r="A19" s="29" t="s">
        <v>8</v>
      </c>
      <c r="B19" s="12" t="s">
        <v>35</v>
      </c>
      <c r="C19" s="21">
        <v>231</v>
      </c>
      <c r="D19" s="43">
        <v>2.9831595829991979</v>
      </c>
      <c r="E19" s="24">
        <v>561021</v>
      </c>
      <c r="F19" s="43">
        <v>2.3713029089865327</v>
      </c>
      <c r="G19" s="60">
        <v>148</v>
      </c>
      <c r="H19" s="62">
        <f t="shared" si="0"/>
        <v>1.6415261756876662</v>
      </c>
      <c r="I19" s="60">
        <v>401832</v>
      </c>
      <c r="J19" s="62">
        <f t="shared" si="0"/>
        <v>1.2697899072697425</v>
      </c>
    </row>
    <row r="20" spans="1:10" s="18" customFormat="1" x14ac:dyDescent="0.25">
      <c r="A20" s="29" t="s">
        <v>9</v>
      </c>
      <c r="B20" s="12" t="s">
        <v>36</v>
      </c>
      <c r="C20" s="21">
        <v>4922</v>
      </c>
      <c r="D20" s="43">
        <v>52.173215717722535</v>
      </c>
      <c r="E20" s="24">
        <v>16613195</v>
      </c>
      <c r="F20" s="43">
        <v>51.267207993227871</v>
      </c>
      <c r="G20" s="60">
        <v>5208</v>
      </c>
      <c r="H20" s="62">
        <f t="shared" si="0"/>
        <v>57.763975155279503</v>
      </c>
      <c r="I20" s="60">
        <v>19750242</v>
      </c>
      <c r="J20" s="62">
        <f t="shared" si="0"/>
        <v>62.410803414698115</v>
      </c>
    </row>
    <row r="21" spans="1:10" s="18" customFormat="1" x14ac:dyDescent="0.25">
      <c r="A21" s="29" t="s">
        <v>10</v>
      </c>
      <c r="B21" s="12" t="s">
        <v>37</v>
      </c>
      <c r="C21" s="21">
        <v>0</v>
      </c>
      <c r="D21" s="43">
        <v>0</v>
      </c>
      <c r="E21" s="24">
        <v>0</v>
      </c>
      <c r="F21" s="43">
        <v>0</v>
      </c>
      <c r="G21" s="60">
        <v>0</v>
      </c>
      <c r="H21" s="62">
        <f t="shared" si="0"/>
        <v>0</v>
      </c>
      <c r="I21" s="60">
        <v>0</v>
      </c>
      <c r="J21" s="62">
        <f t="shared" si="0"/>
        <v>0</v>
      </c>
    </row>
    <row r="22" spans="1:10" x14ac:dyDescent="0.25">
      <c r="A22" s="29" t="s">
        <v>11</v>
      </c>
      <c r="B22" s="12" t="s">
        <v>38</v>
      </c>
      <c r="C22" s="21">
        <v>0</v>
      </c>
      <c r="D22" s="43">
        <v>0</v>
      </c>
      <c r="E22" s="24">
        <v>0</v>
      </c>
      <c r="F22" s="43">
        <v>0</v>
      </c>
      <c r="G22" s="60">
        <v>0</v>
      </c>
      <c r="H22" s="62">
        <f t="shared" si="0"/>
        <v>0</v>
      </c>
      <c r="I22" s="60">
        <v>0</v>
      </c>
      <c r="J22" s="62">
        <f t="shared" si="0"/>
        <v>0</v>
      </c>
    </row>
    <row r="23" spans="1:10" x14ac:dyDescent="0.25">
      <c r="A23" s="29" t="s">
        <v>12</v>
      </c>
      <c r="B23" s="12" t="s">
        <v>39</v>
      </c>
      <c r="C23" s="21">
        <v>39</v>
      </c>
      <c r="D23" s="43">
        <v>0.40096230954290296</v>
      </c>
      <c r="E23" s="24">
        <v>80662</v>
      </c>
      <c r="F23" s="43">
        <v>0.21331312150608192</v>
      </c>
      <c r="G23" s="60">
        <v>59</v>
      </c>
      <c r="H23" s="62">
        <f t="shared" si="0"/>
        <v>0.65439219165927243</v>
      </c>
      <c r="I23" s="60">
        <v>79317</v>
      </c>
      <c r="J23" s="62">
        <f t="shared" si="0"/>
        <v>0.25064187539796273</v>
      </c>
    </row>
    <row r="24" spans="1:10" x14ac:dyDescent="0.25">
      <c r="A24" s="29" t="s">
        <v>13</v>
      </c>
      <c r="B24" s="12" t="s">
        <v>40</v>
      </c>
      <c r="C24" s="21">
        <v>24</v>
      </c>
      <c r="D24" s="43">
        <v>0.30473135525260625</v>
      </c>
      <c r="E24" s="24">
        <v>134942</v>
      </c>
      <c r="F24" s="43">
        <v>0.47675127267897627</v>
      </c>
      <c r="G24" s="60">
        <v>10</v>
      </c>
      <c r="H24" s="62">
        <f t="shared" si="0"/>
        <v>0.11091393078970718</v>
      </c>
      <c r="I24" s="60">
        <v>143024</v>
      </c>
      <c r="J24" s="62">
        <f t="shared" si="0"/>
        <v>0.45195612021279458</v>
      </c>
    </row>
    <row r="25" spans="1:10" x14ac:dyDescent="0.25">
      <c r="A25" s="29" t="s">
        <v>14</v>
      </c>
      <c r="B25" s="12" t="s">
        <v>41</v>
      </c>
      <c r="C25" s="21">
        <v>0</v>
      </c>
      <c r="D25" s="43">
        <v>0</v>
      </c>
      <c r="E25" s="24">
        <v>0</v>
      </c>
      <c r="F25" s="43">
        <v>0</v>
      </c>
      <c r="G25" s="60">
        <v>0</v>
      </c>
      <c r="H25" s="62">
        <f t="shared" si="0"/>
        <v>0</v>
      </c>
      <c r="I25" s="60">
        <v>0</v>
      </c>
      <c r="J25" s="62">
        <f t="shared" si="0"/>
        <v>0</v>
      </c>
    </row>
    <row r="26" spans="1:10" x14ac:dyDescent="0.25">
      <c r="A26" s="29" t="s">
        <v>15</v>
      </c>
      <c r="B26" s="12" t="s">
        <v>42</v>
      </c>
      <c r="C26" s="21">
        <v>38</v>
      </c>
      <c r="D26" s="43">
        <v>0.28869286287089013</v>
      </c>
      <c r="E26" s="24">
        <v>22819</v>
      </c>
      <c r="F26" s="43">
        <v>4.366310406133684E-2</v>
      </c>
      <c r="G26" s="60">
        <v>54</v>
      </c>
      <c r="H26" s="62">
        <f t="shared" si="0"/>
        <v>0.59893522626441886</v>
      </c>
      <c r="I26" s="60">
        <v>26462</v>
      </c>
      <c r="J26" s="62">
        <f t="shared" si="0"/>
        <v>8.3619971844382537E-2</v>
      </c>
    </row>
    <row r="27" spans="1:10" x14ac:dyDescent="0.25">
      <c r="A27" s="29" t="s">
        <v>16</v>
      </c>
      <c r="B27" s="12" t="s">
        <v>43</v>
      </c>
      <c r="C27" s="21">
        <v>0</v>
      </c>
      <c r="D27" s="43">
        <v>0</v>
      </c>
      <c r="E27" s="24">
        <v>0</v>
      </c>
      <c r="F27" s="43">
        <v>0</v>
      </c>
      <c r="G27" s="60">
        <v>0</v>
      </c>
      <c r="H27" s="62">
        <f t="shared" si="0"/>
        <v>0</v>
      </c>
      <c r="I27" s="60">
        <v>0</v>
      </c>
      <c r="J27" s="62">
        <f t="shared" si="0"/>
        <v>0</v>
      </c>
    </row>
    <row r="28" spans="1:10" x14ac:dyDescent="0.25">
      <c r="A28" s="29" t="s">
        <v>17</v>
      </c>
      <c r="B28" s="12" t="s">
        <v>44</v>
      </c>
      <c r="C28" s="21">
        <v>51</v>
      </c>
      <c r="D28" s="43">
        <v>0.36888532477947072</v>
      </c>
      <c r="E28" s="24">
        <v>18938</v>
      </c>
      <c r="F28" s="43">
        <v>3.6104174628984249E-2</v>
      </c>
      <c r="G28" s="60">
        <v>36</v>
      </c>
      <c r="H28" s="62">
        <f t="shared" si="0"/>
        <v>0.39929015084294583</v>
      </c>
      <c r="I28" s="60">
        <v>12898</v>
      </c>
      <c r="J28" s="62">
        <f t="shared" si="0"/>
        <v>4.0757705269777268E-2</v>
      </c>
    </row>
    <row r="29" spans="1:10" x14ac:dyDescent="0.25">
      <c r="A29" s="30" t="s">
        <v>23</v>
      </c>
      <c r="B29" s="6" t="s">
        <v>45</v>
      </c>
      <c r="C29" s="25">
        <f>SUM(C11:C28)</f>
        <v>8931</v>
      </c>
      <c r="D29" s="44">
        <v>95.124298315958299</v>
      </c>
      <c r="E29" s="22">
        <f>SUM(E11:E28)</f>
        <v>27538183</v>
      </c>
      <c r="F29" s="44">
        <v>88.992853042609383</v>
      </c>
      <c r="G29" s="65">
        <f>SUM(G11:G28)</f>
        <v>8392</v>
      </c>
      <c r="H29" s="66">
        <f>G29/G$35*100</f>
        <v>93.078970718722275</v>
      </c>
      <c r="I29" s="69">
        <f>SUM(I11:I28)</f>
        <v>26677908</v>
      </c>
      <c r="J29" s="66">
        <f>I29/I$35*100</f>
        <v>84.302241547389755</v>
      </c>
    </row>
    <row r="30" spans="1:10" x14ac:dyDescent="0.25">
      <c r="A30" s="31" t="s">
        <v>22</v>
      </c>
      <c r="B30" s="4" t="s">
        <v>46</v>
      </c>
      <c r="C30" s="60">
        <v>436</v>
      </c>
      <c r="D30" s="43">
        <v>4.2020850040096231</v>
      </c>
      <c r="E30" s="24">
        <v>4322443</v>
      </c>
      <c r="F30" s="43">
        <v>10.286822166027257</v>
      </c>
      <c r="G30" s="60">
        <v>497</v>
      </c>
      <c r="H30" s="62">
        <f>G30/G$35*100</f>
        <v>5.512422360248447</v>
      </c>
      <c r="I30" s="60">
        <v>4640171</v>
      </c>
      <c r="J30" s="62">
        <f>I30/I$35*100</f>
        <v>14.662949451028659</v>
      </c>
    </row>
    <row r="31" spans="1:10" x14ac:dyDescent="0.25">
      <c r="A31" s="31" t="s">
        <v>20</v>
      </c>
      <c r="B31" s="5" t="s">
        <v>47</v>
      </c>
      <c r="C31" s="60">
        <v>1</v>
      </c>
      <c r="D31" s="43">
        <v>1.6038492381716118E-2</v>
      </c>
      <c r="E31" s="24">
        <v>8354</v>
      </c>
      <c r="F31" s="43">
        <v>2.6225330523981037E-2</v>
      </c>
      <c r="G31" s="60">
        <v>1</v>
      </c>
      <c r="H31" s="62">
        <f>G31/G$35*100</f>
        <v>1.1091393078970719E-2</v>
      </c>
      <c r="I31" s="60">
        <v>6686</v>
      </c>
      <c r="J31" s="62">
        <f>I31/I$35*100</f>
        <v>2.1127773099219323E-2</v>
      </c>
    </row>
    <row r="32" spans="1:10" x14ac:dyDescent="0.25">
      <c r="A32" s="31" t="s">
        <v>21</v>
      </c>
      <c r="B32" s="15" t="s">
        <v>48</v>
      </c>
      <c r="C32" s="60">
        <v>83</v>
      </c>
      <c r="D32" s="43">
        <v>0.6575781876503608</v>
      </c>
      <c r="E32" s="24">
        <v>260792</v>
      </c>
      <c r="F32" s="43">
        <v>0.69409946083937413</v>
      </c>
      <c r="G32" s="60">
        <v>126</v>
      </c>
      <c r="H32" s="62">
        <f t="shared" ref="H32:J33" si="1">G32/G$35*100</f>
        <v>1.3975155279503106</v>
      </c>
      <c r="I32" s="60">
        <v>320786</v>
      </c>
      <c r="J32" s="62">
        <f t="shared" si="1"/>
        <v>1.013684388484321</v>
      </c>
    </row>
    <row r="33" spans="1:10" ht="15.75" customHeight="1" x14ac:dyDescent="0.25">
      <c r="A33" s="32" t="s">
        <v>19</v>
      </c>
      <c r="B33" s="15" t="s">
        <v>49</v>
      </c>
      <c r="C33" s="60">
        <v>0</v>
      </c>
      <c r="D33" s="43">
        <v>0</v>
      </c>
      <c r="E33" s="24">
        <v>0</v>
      </c>
      <c r="F33" s="43">
        <v>0</v>
      </c>
      <c r="G33" s="60">
        <v>0</v>
      </c>
      <c r="H33" s="62">
        <f t="shared" si="1"/>
        <v>0</v>
      </c>
      <c r="I33" s="60">
        <v>0</v>
      </c>
      <c r="J33" s="62">
        <f t="shared" si="1"/>
        <v>0</v>
      </c>
    </row>
    <row r="34" spans="1:10" x14ac:dyDescent="0.25">
      <c r="A34" s="33" t="s">
        <v>18</v>
      </c>
      <c r="B34" s="7" t="s">
        <v>50</v>
      </c>
      <c r="C34" s="63">
        <f>SUM(C30:C33)</f>
        <v>520</v>
      </c>
      <c r="D34" s="41">
        <v>4.8757016840417</v>
      </c>
      <c r="E34" s="27">
        <f>SUM(E30:E33)</f>
        <v>4591589</v>
      </c>
      <c r="F34" s="41">
        <v>11.00714695739061</v>
      </c>
      <c r="G34" s="63">
        <f>SUM(G30:G33)</f>
        <v>624</v>
      </c>
      <c r="H34" s="67">
        <f>G34/G$35*100</f>
        <v>6.9210292812777281</v>
      </c>
      <c r="I34" s="70">
        <f>SUM(I30:I33)-1</f>
        <v>4967642</v>
      </c>
      <c r="J34" s="67">
        <f>I34/I$35*100</f>
        <v>15.697758452610241</v>
      </c>
    </row>
    <row r="35" spans="1:10" x14ac:dyDescent="0.25">
      <c r="A35" s="16" t="s">
        <v>24</v>
      </c>
      <c r="B35" s="17" t="s">
        <v>65</v>
      </c>
      <c r="C35" s="64">
        <f>SUM(C29,C34)</f>
        <v>9451</v>
      </c>
      <c r="D35" s="52">
        <v>100</v>
      </c>
      <c r="E35" s="50">
        <f>SUM(E29,E34)</f>
        <v>32129772</v>
      </c>
      <c r="F35" s="52">
        <v>100</v>
      </c>
      <c r="G35" s="64">
        <f>G29+G34</f>
        <v>9016</v>
      </c>
      <c r="H35" s="68">
        <v>100</v>
      </c>
      <c r="I35" s="64">
        <f>I29+I34</f>
        <v>31645550</v>
      </c>
      <c r="J35" s="68">
        <v>100</v>
      </c>
    </row>
    <row r="37" spans="1:10" s="71" customFormat="1" ht="12" x14ac:dyDescent="0.25">
      <c r="A37" s="71" t="s">
        <v>58</v>
      </c>
      <c r="C37" s="72"/>
      <c r="E37" s="73"/>
      <c r="G37" s="72"/>
      <c r="I37" s="73"/>
    </row>
    <row r="38" spans="1:10" s="18" customFormat="1" x14ac:dyDescent="0.25">
      <c r="A38" s="71" t="s">
        <v>64</v>
      </c>
      <c r="B38" s="71"/>
      <c r="C38" s="76"/>
      <c r="E38" s="77"/>
      <c r="G38" s="76"/>
      <c r="I38" s="77"/>
    </row>
    <row r="40" spans="1:10" x14ac:dyDescent="0.25">
      <c r="E40" s="21"/>
      <c r="F40" s="21"/>
      <c r="I40" s="21"/>
      <c r="J40" s="21"/>
    </row>
    <row r="41" spans="1:10" x14ac:dyDescent="0.25">
      <c r="C41" s="23"/>
      <c r="G41" s="23"/>
    </row>
    <row r="42" spans="1:10" x14ac:dyDescent="0.25">
      <c r="E42" s="21"/>
      <c r="I42" s="21"/>
    </row>
    <row r="43" spans="1:10" x14ac:dyDescent="0.25">
      <c r="C43" s="19"/>
      <c r="G43" s="19"/>
    </row>
    <row r="44" spans="1:10" x14ac:dyDescent="0.25">
      <c r="B44" s="19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31.03.2026. godine.</oddFooter>
  </headerFooter>
  <ignoredErrors>
    <ignoredError sqref="A11:A28 A34" numberStoredAsText="1"/>
    <ignoredError sqref="A29:A30 A35" twoDigitTextYear="1" numberStoredAsText="1"/>
    <ignoredError sqref="G29 G34" formula="1"/>
    <ignoredError sqref="J34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2026-05-29T12:22:40Z</cp:lastPrinted>
  <dcterms:created xsi:type="dcterms:W3CDTF">2018-01-08T12:56:16Z</dcterms:created>
  <dcterms:modified xsi:type="dcterms:W3CDTF">2026-06-08T09:09:06Z</dcterms:modified>
</cp:coreProperties>
</file>