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II - 2026\Jezici\"/>
    </mc:Choice>
  </mc:AlternateContent>
  <xr:revisionPtr revIDLastSave="0" documentId="13_ncr:1_{339F58F2-ABC5-479A-B974-1CA93248B1FC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43" l="1"/>
  <c r="C11" i="41"/>
  <c r="I11" i="41"/>
  <c r="I24" i="43" l="1"/>
  <c r="C24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G24" i="43"/>
  <c r="H12" i="43" s="1"/>
  <c r="D11" i="43"/>
  <c r="K24" i="43" l="1"/>
  <c r="D21" i="43"/>
  <c r="D19" i="43"/>
  <c r="D15" i="43"/>
  <c r="D13" i="43"/>
  <c r="H21" i="43"/>
  <c r="H19" i="43"/>
  <c r="H17" i="43"/>
  <c r="H15" i="43"/>
  <c r="H13" i="43"/>
  <c r="H11" i="43"/>
  <c r="D23" i="43"/>
  <c r="D22" i="43"/>
  <c r="D20" i="43"/>
  <c r="D18" i="43"/>
  <c r="D16" i="43"/>
  <c r="D14" i="43"/>
  <c r="D12" i="43"/>
  <c r="H23" i="43"/>
  <c r="H22" i="43"/>
  <c r="H20" i="43"/>
  <c r="H18" i="43"/>
  <c r="H16" i="43"/>
  <c r="H14" i="43"/>
  <c r="D17" i="43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M11" i="41" s="1"/>
  <c r="C33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1" i="41"/>
  <c r="C32" i="41"/>
  <c r="C30" i="41"/>
  <c r="C28" i="41"/>
  <c r="C21" i="41"/>
  <c r="C18" i="41"/>
  <c r="C15" i="41"/>
  <c r="C14" i="41"/>
  <c r="C12" i="41"/>
  <c r="M22" i="41" l="1"/>
  <c r="M25" i="41"/>
  <c r="M24" i="41"/>
  <c r="M19" i="41"/>
  <c r="M31" i="41"/>
  <c r="M30" i="41"/>
  <c r="M26" i="41"/>
  <c r="M27" i="41"/>
  <c r="M16" i="41"/>
  <c r="M17" i="41"/>
  <c r="M18" i="41"/>
  <c r="M15" i="41"/>
  <c r="M21" i="41"/>
  <c r="M23" i="41"/>
  <c r="M14" i="41"/>
  <c r="M28" i="41"/>
  <c r="M29" i="41"/>
  <c r="M13" i="41"/>
  <c r="M32" i="41"/>
  <c r="I34" i="41"/>
  <c r="M12" i="41"/>
  <c r="M33" i="41"/>
  <c r="M20" i="41"/>
  <c r="L11" i="43"/>
  <c r="L19" i="43"/>
  <c r="L13" i="43"/>
  <c r="L14" i="43"/>
  <c r="L22" i="43"/>
  <c r="L15" i="43"/>
  <c r="L12" i="43"/>
  <c r="L18" i="43"/>
  <c r="L17" i="43"/>
  <c r="L16" i="43"/>
  <c r="L20" i="43"/>
  <c r="L23" i="43"/>
  <c r="L21" i="43"/>
  <c r="D24" i="43"/>
  <c r="H24" i="43"/>
  <c r="E34" i="41"/>
  <c r="G34" i="41"/>
  <c r="C34" i="41"/>
  <c r="M34" i="41" l="1"/>
  <c r="L24" i="43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0" i="41" s="1"/>
  <c r="K19" i="42"/>
  <c r="K31" i="41" s="1"/>
  <c r="K20" i="42"/>
  <c r="K32" i="41" s="1"/>
  <c r="K11" i="42"/>
  <c r="K11" i="41" s="1"/>
  <c r="D23" i="41"/>
  <c r="F23" i="41"/>
  <c r="H23" i="41"/>
  <c r="J23" i="41"/>
  <c r="D33" i="41" l="1"/>
  <c r="D31" i="41"/>
  <c r="D28" i="41"/>
  <c r="D26" i="41"/>
  <c r="D24" i="41"/>
  <c r="F33" i="41"/>
  <c r="F31" i="41"/>
  <c r="F28" i="41"/>
  <c r="F26" i="41"/>
  <c r="F24" i="41"/>
  <c r="H33" i="41"/>
  <c r="H31" i="41"/>
  <c r="H28" i="41"/>
  <c r="H26" i="41"/>
  <c r="H24" i="41"/>
  <c r="J33" i="41"/>
  <c r="J31" i="41"/>
  <c r="J28" i="41"/>
  <c r="J26" i="41"/>
  <c r="J24" i="41"/>
  <c r="D32" i="41"/>
  <c r="D30" i="41"/>
  <c r="D29" i="41"/>
  <c r="D27" i="41"/>
  <c r="D25" i="41"/>
  <c r="F32" i="41"/>
  <c r="F30" i="41"/>
  <c r="F29" i="41"/>
  <c r="F27" i="41"/>
  <c r="F25" i="41"/>
  <c r="H32" i="41"/>
  <c r="H30" i="41"/>
  <c r="H29" i="41"/>
  <c r="H27" i="41"/>
  <c r="H25" i="41"/>
  <c r="J32" i="41"/>
  <c r="J30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19" i="42"/>
  <c r="M18" i="42"/>
  <c r="M17" i="42"/>
  <c r="M16" i="42"/>
  <c r="M15" i="42"/>
  <c r="M14" i="42"/>
  <c r="M13" i="42"/>
  <c r="M12" i="42"/>
  <c r="J12" i="42"/>
  <c r="M11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K16" i="41"/>
  <c r="K19" i="41"/>
  <c r="K20" i="41"/>
  <c r="K22" i="41"/>
  <c r="K23" i="41"/>
  <c r="K24" i="41"/>
  <c r="K25" i="41"/>
  <c r="K26" i="41"/>
  <c r="K27" i="41"/>
  <c r="K29" i="41"/>
  <c r="K33" i="41"/>
  <c r="K13" i="41"/>
  <c r="M24" i="43" l="1"/>
  <c r="N23" i="43" s="1"/>
  <c r="F19" i="42"/>
  <c r="H20" i="42"/>
  <c r="M21" i="42"/>
  <c r="F34" i="41"/>
  <c r="D34" i="41"/>
  <c r="H34" i="41"/>
  <c r="J34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K17" i="4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l="1"/>
  <c r="N12" i="42"/>
  <c r="K34" i="41"/>
  <c r="L23" i="41" s="1"/>
  <c r="N25" i="41"/>
  <c r="N20" i="43"/>
  <c r="N16" i="43"/>
  <c r="N12" i="43"/>
  <c r="N22" i="43"/>
  <c r="N18" i="43"/>
  <c r="N14" i="43"/>
  <c r="D21" i="42"/>
  <c r="F21" i="42"/>
  <c r="H21" i="42"/>
  <c r="N21" i="43"/>
  <c r="N19" i="43"/>
  <c r="N17" i="43"/>
  <c r="N15" i="43"/>
  <c r="N13" i="43"/>
  <c r="N11" i="43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24" i="41" l="1"/>
  <c r="L30" i="41"/>
  <c r="L20" i="41"/>
  <c r="L28" i="41"/>
  <c r="L16" i="41"/>
  <c r="L31" i="41"/>
  <c r="L21" i="41"/>
  <c r="L11" i="41"/>
  <c r="L25" i="41"/>
  <c r="L15" i="41"/>
  <c r="L29" i="41"/>
  <c r="L14" i="41"/>
  <c r="L26" i="41"/>
  <c r="L12" i="41"/>
  <c r="L33" i="41"/>
  <c r="L22" i="41"/>
  <c r="L18" i="41"/>
  <c r="L27" i="41"/>
  <c r="L32" i="41"/>
  <c r="L19" i="41"/>
  <c r="L13" i="41"/>
  <c r="L17" i="41"/>
  <c r="N32" i="41"/>
  <c r="N22" i="41"/>
  <c r="N19" i="41"/>
  <c r="N31" i="41"/>
  <c r="N27" i="41"/>
  <c r="N18" i="41"/>
  <c r="N11" i="41"/>
  <c r="N30" i="41"/>
  <c r="N12" i="41"/>
  <c r="N14" i="41"/>
  <c r="N21" i="41"/>
  <c r="N29" i="41"/>
  <c r="N26" i="41"/>
  <c r="N33" i="41"/>
  <c r="N20" i="41"/>
  <c r="N16" i="41"/>
  <c r="N13" i="41"/>
  <c r="N28" i="41"/>
  <c r="N15" i="41"/>
  <c r="N24" i="41"/>
  <c r="N17" i="41"/>
  <c r="N23" i="41"/>
  <c r="N24" i="43"/>
  <c r="N21" i="42"/>
  <c r="L21" i="42"/>
  <c r="L34" i="41" l="1"/>
  <c r="N34" i="41"/>
  <c r="J23" i="43" l="1"/>
  <c r="J22" i="43"/>
  <c r="J20" i="43"/>
  <c r="J18" i="43"/>
  <c r="J14" i="43"/>
  <c r="J21" i="43"/>
  <c r="J19" i="43"/>
  <c r="J17" i="43"/>
  <c r="J15" i="43"/>
  <c r="J13" i="43"/>
  <c r="J11" i="43"/>
  <c r="J16" i="43"/>
  <c r="J12" i="43"/>
  <c r="J24" i="43" l="1"/>
  <c r="F15" i="43" l="1"/>
  <c r="F11" i="43"/>
  <c r="F12" i="43"/>
  <c r="F13" i="43"/>
  <c r="F14" i="43"/>
  <c r="F16" i="43"/>
  <c r="F17" i="43"/>
  <c r="F18" i="43"/>
  <c r="F19" i="43"/>
  <c r="F20" i="43"/>
  <c r="F22" i="43"/>
  <c r="F21" i="43"/>
  <c r="F23" i="43"/>
  <c r="F24" i="43" l="1"/>
</calcChain>
</file>

<file path=xl/sharedStrings.xml><?xml version="1.0" encoding="utf-8"?>
<sst xmlns="http://schemas.openxmlformats.org/spreadsheetml/2006/main" count="167" uniqueCount="61">
  <si>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</si>
  <si>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</si>
  <si>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</si>
  <si>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</si>
  <si>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</si>
  <si>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</si>
  <si>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</si>
  <si>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</si>
  <si>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</si>
  <si>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</si>
  <si>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</si>
  <si>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</si>
  <si>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</si>
  <si>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</si>
  <si>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</si>
  <si>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</si>
  <si>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</si>
  <si>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</si>
  <si>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</si>
  <si>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</si>
  <si>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</si>
  <si>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</si>
  <si>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</si>
  <si>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</si>
  <si>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</si>
  <si>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</si>
  <si>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</si>
  <si>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</si>
  <si>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</si>
  <si>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</si>
  <si>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</si>
  <si>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</si>
  <si>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</si>
  <si>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</si>
  <si>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</si>
  <si>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</si>
  <si>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</si>
  <si>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</si>
  <si>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</si>
  <si>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</si>
  <si>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</si>
  <si>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</si>
  <si>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</si>
  <si>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</si>
  <si>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Broj isplaćenih šteta 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</si>
  <si>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</si>
  <si>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</si>
  <si>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</si>
  <si>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</si>
  <si>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</si>
  <si>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</si>
  <si>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</si>
  <si>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</si>
  <si>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</si>
  <si>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</si>
  <si>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BROJ I VRIJEDNOST ISPLAĆENIH ŠTETA PO DRUŠTVIMA ZA OSIGURANJE U REPUBLICI SRPSKOJ*</t>
  </si>
  <si>
    <t>ASA Central osiguranje d.d.</t>
  </si>
  <si>
    <t>*Podaci su dati na osnovu nerevidiranih izvještaja društava sa sjedištem u Federaciji Bosne i Hercegovine.</t>
  </si>
  <si>
    <t>BROJ I VRIJEDNOST ISPLAĆENIH ŠTETA PO DRUŠTVIMA ZA OSIGURANJE U BOSNI I HERCEGOVINI*</t>
  </si>
  <si>
    <t>*Podaci su dati na osnovu nerevidiranih izvještaja društava sa sjedištem u Federaciji Bosne i Hercegovine i Republici Srpskoj.</t>
  </si>
  <si>
    <t>I-III-2026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</si>
</sst>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sz val="9"/>
      <color theme="1"/>
      <name val="Calibri"/>
      <family val="2"/>
      <charset val="238"/>
      <scheme val="minor"/>
    </font>
    <font>
      <sz val="9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7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" fillId="0" borderId="0" xfId="6" applyNumberFormat="1" applyFont="1" applyFill="1" applyBorder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2" fillId="2" borderId="15" xfId="6" applyNumberFormat="1" applyFont="1" applyFill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165" fontId="9" fillId="0" borderId="7" xfId="6" applyNumberFormat="1" applyFont="1" applyFill="1" applyBorder="1" applyAlignment="1">
      <alignment horizontal="right" vertical="center"/>
    </xf>
    <xf numFmtId="3" fontId="4" fillId="2" borderId="17" xfId="6" applyNumberFormat="1" applyFont="1" applyFill="1" applyBorder="1" applyAlignment="1">
      <alignment horizontal="righ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2" fillId="0" borderId="19" xfId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165" fontId="24" fillId="0" borderId="0" xfId="6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2"/>
  <sheetViews>
    <sheetView showGridLines="0" showRuler="0" view="pageLayout" topLeftCell="A10" zoomScaleNormal="70" workbookViewId="0">
      <selection activeCell="A36" sqref="A36:XFD36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5" t="s">
        <v>58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86" t="s">
        <v>7</v>
      </c>
      <c r="C8" s="91" t="s">
        <v>50</v>
      </c>
      <c r="D8" s="91"/>
      <c r="E8" s="92"/>
      <c r="F8" s="92"/>
      <c r="G8" s="91" t="s">
        <v>51</v>
      </c>
      <c r="H8" s="91"/>
      <c r="I8" s="91"/>
      <c r="J8" s="91"/>
      <c r="K8" s="91" t="s">
        <v>52</v>
      </c>
      <c r="L8" s="91"/>
      <c r="M8" s="91"/>
      <c r="N8" s="93"/>
    </row>
    <row r="9" spans="1:14" ht="19.5" customHeight="1" x14ac:dyDescent="0.25">
      <c r="A9" s="5"/>
      <c r="B9" s="87"/>
      <c r="C9" s="89" t="s">
        <v>44</v>
      </c>
      <c r="D9" s="89"/>
      <c r="E9" s="89" t="s">
        <v>19</v>
      </c>
      <c r="F9" s="89"/>
      <c r="G9" s="89" t="s">
        <v>44</v>
      </c>
      <c r="H9" s="89"/>
      <c r="I9" s="89" t="s">
        <v>19</v>
      </c>
      <c r="J9" s="89"/>
      <c r="K9" s="89" t="s">
        <v>44</v>
      </c>
      <c r="L9" s="89"/>
      <c r="M9" s="89" t="s">
        <v>19</v>
      </c>
      <c r="N9" s="90"/>
    </row>
    <row r="10" spans="1:14" ht="18.75" customHeight="1" thickBot="1" x14ac:dyDescent="0.3">
      <c r="A10" s="6"/>
      <c r="B10" s="88"/>
      <c r="C10" s="44" t="s">
        <v>60</v>
      </c>
      <c r="D10" s="49" t="s">
        <v>45</v>
      </c>
      <c r="E10" s="44" t="s">
        <v>60</v>
      </c>
      <c r="F10" s="7" t="s">
        <v>45</v>
      </c>
      <c r="G10" s="44" t="s">
        <v>60</v>
      </c>
      <c r="H10" s="49" t="s">
        <v>45</v>
      </c>
      <c r="I10" s="44" t="s">
        <v>60</v>
      </c>
      <c r="J10" s="7" t="s">
        <v>45</v>
      </c>
      <c r="K10" s="44" t="s">
        <v>60</v>
      </c>
      <c r="L10" s="49" t="s">
        <v>45</v>
      </c>
      <c r="M10" s="44" t="s">
        <v>60</v>
      </c>
      <c r="N10" s="11" t="s">
        <v>45</v>
      </c>
    </row>
    <row r="11" spans="1:14" x14ac:dyDescent="0.25">
      <c r="A11" s="39" t="s">
        <v>21</v>
      </c>
      <c r="B11" s="8" t="s">
        <v>47</v>
      </c>
      <c r="C11" s="46">
        <f>FBiH!C11</f>
        <v>7192</v>
      </c>
      <c r="D11" s="28">
        <f t="shared" ref="D11:D33" si="0">C11/C$34*100</f>
        <v>14.222995688802753</v>
      </c>
      <c r="E11" s="46">
        <f>FBiH!E11</f>
        <v>12615703</v>
      </c>
      <c r="F11" s="28">
        <f t="shared" ref="F11:F33" si="1">E11/E$34*100</f>
        <v>12.870553866760023</v>
      </c>
      <c r="G11" s="46">
        <f>FBiH!G11</f>
        <v>213</v>
      </c>
      <c r="H11" s="60">
        <f t="shared" ref="H11:H33" si="2">G11/G$34*100</f>
        <v>4.2362768496420049</v>
      </c>
      <c r="I11" s="46">
        <f>FBiH!I11</f>
        <v>2241401</v>
      </c>
      <c r="J11" s="28">
        <f t="shared" ref="J11:J33" si="3">I11/I$34*100</f>
        <v>6.7538662507278469</v>
      </c>
      <c r="K11" s="46">
        <f>FBiH!K11</f>
        <v>7405</v>
      </c>
      <c r="L11" s="60">
        <f t="shared" ref="L11:L33" si="4">K11/K$34*100</f>
        <v>13.319782710364429</v>
      </c>
      <c r="M11" s="46">
        <f>E11+I11</f>
        <v>14857104</v>
      </c>
      <c r="N11" s="28">
        <f t="shared" ref="N11:N33" si="5">M11/M$34*100</f>
        <v>11.323423239022995</v>
      </c>
    </row>
    <row r="12" spans="1:14" x14ac:dyDescent="0.25">
      <c r="A12" s="39" t="s">
        <v>22</v>
      </c>
      <c r="B12" s="63" t="s">
        <v>56</v>
      </c>
      <c r="C12" s="45">
        <f>FBiH!C12</f>
        <v>11586</v>
      </c>
      <c r="D12" s="28">
        <f t="shared" si="0"/>
        <v>22.912629039275405</v>
      </c>
      <c r="E12" s="45">
        <f>FBiH!E12</f>
        <v>18323194</v>
      </c>
      <c r="F12" s="28">
        <f t="shared" si="1"/>
        <v>18.693342367690018</v>
      </c>
      <c r="G12" s="45">
        <f>FBiH!G12</f>
        <v>0</v>
      </c>
      <c r="H12" s="60">
        <f t="shared" si="2"/>
        <v>0</v>
      </c>
      <c r="I12" s="45">
        <f>FBiH!I12</f>
        <v>0</v>
      </c>
      <c r="J12" s="28">
        <f t="shared" si="3"/>
        <v>0</v>
      </c>
      <c r="K12" s="45">
        <f>FBiH!K12</f>
        <v>11586</v>
      </c>
      <c r="L12" s="60">
        <f t="shared" si="4"/>
        <v>20.84037845810699</v>
      </c>
      <c r="M12" s="46">
        <f t="shared" ref="M12:M33" si="6">E12+I12</f>
        <v>18323194</v>
      </c>
      <c r="N12" s="28">
        <f t="shared" si="5"/>
        <v>13.965122728677587</v>
      </c>
    </row>
    <row r="13" spans="1:14" x14ac:dyDescent="0.25">
      <c r="A13" s="39" t="s">
        <v>23</v>
      </c>
      <c r="B13" s="63" t="s">
        <v>9</v>
      </c>
      <c r="C13" s="45">
        <f>RS!C11</f>
        <v>472</v>
      </c>
      <c r="D13" s="28">
        <f t="shared" si="0"/>
        <v>0.93343353241308391</v>
      </c>
      <c r="E13" s="45">
        <f>RS!E11</f>
        <v>1776514</v>
      </c>
      <c r="F13" s="28">
        <f t="shared" si="1"/>
        <v>1.8124015072369186</v>
      </c>
      <c r="G13" s="45">
        <f>RS!G11</f>
        <v>0</v>
      </c>
      <c r="H13" s="60">
        <f t="shared" si="2"/>
        <v>0</v>
      </c>
      <c r="I13" s="45">
        <f>RS!I11</f>
        <v>0</v>
      </c>
      <c r="J13" s="28">
        <f t="shared" si="3"/>
        <v>0</v>
      </c>
      <c r="K13" s="45">
        <f>RS!K11</f>
        <v>472</v>
      </c>
      <c r="L13" s="60">
        <f t="shared" si="4"/>
        <v>0.84901248336151391</v>
      </c>
      <c r="M13" s="46">
        <f t="shared" si="6"/>
        <v>1776514</v>
      </c>
      <c r="N13" s="28">
        <f t="shared" si="5"/>
        <v>1.3539798814122654</v>
      </c>
    </row>
    <row r="14" spans="1:14" x14ac:dyDescent="0.25">
      <c r="A14" s="39" t="s">
        <v>24</v>
      </c>
      <c r="B14" s="63" t="s">
        <v>0</v>
      </c>
      <c r="C14" s="45">
        <f>FBiH!C13</f>
        <v>1146</v>
      </c>
      <c r="D14" s="28">
        <f t="shared" si="0"/>
        <v>2.2663449748843099</v>
      </c>
      <c r="E14" s="45">
        <f>FBiH!E13</f>
        <v>3616630</v>
      </c>
      <c r="F14" s="28">
        <f t="shared" si="1"/>
        <v>3.6896898437717112</v>
      </c>
      <c r="G14" s="45">
        <f>FBiH!G13</f>
        <v>0</v>
      </c>
      <c r="H14" s="60">
        <f t="shared" si="2"/>
        <v>0</v>
      </c>
      <c r="I14" s="45">
        <f>FBiH!I13</f>
        <v>0</v>
      </c>
      <c r="J14" s="28">
        <f t="shared" si="3"/>
        <v>0</v>
      </c>
      <c r="K14" s="45">
        <f>FBiH!K13</f>
        <v>1146</v>
      </c>
      <c r="L14" s="60">
        <f t="shared" si="4"/>
        <v>2.0613735295175739</v>
      </c>
      <c r="M14" s="46">
        <f t="shared" si="6"/>
        <v>3616630</v>
      </c>
      <c r="N14" s="28">
        <f t="shared" si="5"/>
        <v>2.7564343756998495</v>
      </c>
    </row>
    <row r="15" spans="1:14" x14ac:dyDescent="0.25">
      <c r="A15" s="39" t="s">
        <v>25</v>
      </c>
      <c r="B15" s="8" t="s">
        <v>1</v>
      </c>
      <c r="C15" s="45">
        <f>FBiH!C14</f>
        <v>2193</v>
      </c>
      <c r="D15" s="28">
        <f t="shared" si="0"/>
        <v>4.3369062215718071</v>
      </c>
      <c r="E15" s="45">
        <f>FBiH!E14</f>
        <v>5801003</v>
      </c>
      <c r="F15" s="28">
        <f t="shared" si="1"/>
        <v>5.9181895446283495</v>
      </c>
      <c r="G15" s="45">
        <f>FBiH!G14</f>
        <v>130</v>
      </c>
      <c r="H15" s="60">
        <f t="shared" si="2"/>
        <v>2.5855210819411294</v>
      </c>
      <c r="I15" s="45">
        <f>FBiH!I14</f>
        <v>1189450</v>
      </c>
      <c r="J15" s="28">
        <f t="shared" si="3"/>
        <v>3.5840914731135736</v>
      </c>
      <c r="K15" s="45">
        <f>FBiH!K14</f>
        <v>2323</v>
      </c>
      <c r="L15" s="60">
        <f t="shared" si="4"/>
        <v>4.1785084721372812</v>
      </c>
      <c r="M15" s="46">
        <f t="shared" si="6"/>
        <v>6990453</v>
      </c>
      <c r="N15" s="28">
        <f t="shared" si="5"/>
        <v>5.3278120656285379</v>
      </c>
    </row>
    <row r="16" spans="1:14" x14ac:dyDescent="0.25">
      <c r="A16" s="39" t="s">
        <v>26</v>
      </c>
      <c r="B16" s="8" t="s">
        <v>10</v>
      </c>
      <c r="C16" s="45">
        <f>RS!C12</f>
        <v>793</v>
      </c>
      <c r="D16" s="28">
        <f t="shared" si="0"/>
        <v>1.5682474389906262</v>
      </c>
      <c r="E16" s="45">
        <f>RS!E12</f>
        <v>3093786</v>
      </c>
      <c r="F16" s="28">
        <f t="shared" si="1"/>
        <v>3.1562838285926693</v>
      </c>
      <c r="G16" s="45">
        <f>RS!G12</f>
        <v>0</v>
      </c>
      <c r="H16" s="60">
        <f t="shared" si="2"/>
        <v>0</v>
      </c>
      <c r="I16" s="45">
        <f>RS!I12</f>
        <v>0</v>
      </c>
      <c r="J16" s="28">
        <f t="shared" si="3"/>
        <v>0</v>
      </c>
      <c r="K16" s="45">
        <f>RS!K12</f>
        <v>793</v>
      </c>
      <c r="L16" s="60">
        <f t="shared" si="4"/>
        <v>1.4264129222577975</v>
      </c>
      <c r="M16" s="46">
        <f t="shared" si="6"/>
        <v>3093786</v>
      </c>
      <c r="N16" s="28">
        <f t="shared" si="5"/>
        <v>2.3579459556158451</v>
      </c>
    </row>
    <row r="17" spans="1:14" x14ac:dyDescent="0.25">
      <c r="A17" s="39" t="s">
        <v>27</v>
      </c>
      <c r="B17" s="8" t="s">
        <v>11</v>
      </c>
      <c r="C17" s="45">
        <f>RS!C13</f>
        <v>1200</v>
      </c>
      <c r="D17" s="28">
        <f t="shared" si="0"/>
        <v>2.3731360993552979</v>
      </c>
      <c r="E17" s="45">
        <f>RS!E13</f>
        <v>4362406</v>
      </c>
      <c r="F17" s="28">
        <f t="shared" si="1"/>
        <v>4.4505313268453719</v>
      </c>
      <c r="G17" s="45">
        <f>RS!G13</f>
        <v>0</v>
      </c>
      <c r="H17" s="60">
        <f t="shared" si="2"/>
        <v>0</v>
      </c>
      <c r="I17" s="45">
        <f>RS!I13</f>
        <v>0</v>
      </c>
      <c r="J17" s="28">
        <f t="shared" si="3"/>
        <v>0</v>
      </c>
      <c r="K17" s="45">
        <f>RS!K13</f>
        <v>1200</v>
      </c>
      <c r="L17" s="60">
        <f t="shared" si="4"/>
        <v>2.1585063136309675</v>
      </c>
      <c r="M17" s="46">
        <f t="shared" si="6"/>
        <v>4362406</v>
      </c>
      <c r="N17" s="28">
        <f t="shared" si="5"/>
        <v>3.3248316413786525</v>
      </c>
    </row>
    <row r="18" spans="1:14" x14ac:dyDescent="0.25">
      <c r="A18" s="39" t="s">
        <v>28</v>
      </c>
      <c r="B18" s="8" t="s">
        <v>2</v>
      </c>
      <c r="C18" s="45">
        <f>FBiH!C15</f>
        <v>4662</v>
      </c>
      <c r="D18" s="28">
        <f t="shared" si="0"/>
        <v>9.219633745995333</v>
      </c>
      <c r="E18" s="45">
        <f>FBiH!E15</f>
        <v>10451556</v>
      </c>
      <c r="F18" s="28">
        <f t="shared" si="1"/>
        <v>10.662688753013521</v>
      </c>
      <c r="G18" s="45">
        <f>FBiH!G15</f>
        <v>0</v>
      </c>
      <c r="H18" s="60">
        <f t="shared" si="2"/>
        <v>0</v>
      </c>
      <c r="I18" s="45">
        <f>FBiH!I15</f>
        <v>0</v>
      </c>
      <c r="J18" s="28">
        <f t="shared" si="3"/>
        <v>0</v>
      </c>
      <c r="K18" s="45">
        <f>FBiH!K15</f>
        <v>4662</v>
      </c>
      <c r="L18" s="60">
        <f t="shared" si="4"/>
        <v>8.3857970284563077</v>
      </c>
      <c r="M18" s="46">
        <f t="shared" si="6"/>
        <v>10451556</v>
      </c>
      <c r="N18" s="28">
        <f t="shared" si="5"/>
        <v>7.9657106859015201</v>
      </c>
    </row>
    <row r="19" spans="1:14" x14ac:dyDescent="0.25">
      <c r="A19" s="39" t="s">
        <v>29</v>
      </c>
      <c r="B19" s="8" t="s">
        <v>18</v>
      </c>
      <c r="C19" s="45">
        <f>RS!C14</f>
        <v>473</v>
      </c>
      <c r="D19" s="28">
        <f t="shared" si="0"/>
        <v>0.93541114582921336</v>
      </c>
      <c r="E19" s="45">
        <f>RS!E14</f>
        <v>1322240</v>
      </c>
      <c r="F19" s="28">
        <f t="shared" si="1"/>
        <v>1.3489506803374156</v>
      </c>
      <c r="G19" s="45">
        <f>RS!G14</f>
        <v>0</v>
      </c>
      <c r="H19" s="60">
        <f t="shared" si="2"/>
        <v>0</v>
      </c>
      <c r="I19" s="45">
        <f>RS!I14</f>
        <v>0</v>
      </c>
      <c r="J19" s="28">
        <f t="shared" si="3"/>
        <v>0</v>
      </c>
      <c r="K19" s="45">
        <f>RS!K14</f>
        <v>473</v>
      </c>
      <c r="L19" s="60">
        <f t="shared" si="4"/>
        <v>0.850811238622873</v>
      </c>
      <c r="M19" s="46">
        <f t="shared" si="6"/>
        <v>1322240</v>
      </c>
      <c r="N19" s="28">
        <f t="shared" si="5"/>
        <v>1.0077524626310594</v>
      </c>
    </row>
    <row r="20" spans="1:14" x14ac:dyDescent="0.25">
      <c r="A20" s="39" t="s">
        <v>30</v>
      </c>
      <c r="B20" s="8" t="s">
        <v>13</v>
      </c>
      <c r="C20" s="45">
        <f>RS!C15</f>
        <v>488</v>
      </c>
      <c r="D20" s="28">
        <f t="shared" si="0"/>
        <v>0.96507534707115461</v>
      </c>
      <c r="E20" s="45">
        <f>RS!E15</f>
        <v>1472580</v>
      </c>
      <c r="F20" s="28">
        <f t="shared" si="1"/>
        <v>1.502327711195601</v>
      </c>
      <c r="G20" s="45">
        <f>RS!G15</f>
        <v>551</v>
      </c>
      <c r="H20" s="60">
        <f t="shared" si="2"/>
        <v>10.958631662688942</v>
      </c>
      <c r="I20" s="45">
        <f>RS!I15</f>
        <v>4460163</v>
      </c>
      <c r="J20" s="28">
        <f t="shared" si="3"/>
        <v>13.439515891375557</v>
      </c>
      <c r="K20" s="45">
        <f>RS!K15</f>
        <v>1039</v>
      </c>
      <c r="L20" s="60">
        <f t="shared" si="4"/>
        <v>1.8689067165521458</v>
      </c>
      <c r="M20" s="46">
        <f t="shared" si="6"/>
        <v>5932743</v>
      </c>
      <c r="N20" s="28">
        <f t="shared" si="5"/>
        <v>4.5216725922730969</v>
      </c>
    </row>
    <row r="21" spans="1:14" x14ac:dyDescent="0.25">
      <c r="A21" s="39" t="s">
        <v>31</v>
      </c>
      <c r="B21" s="8" t="s">
        <v>3</v>
      </c>
      <c r="C21" s="45">
        <f>FBiH!C16</f>
        <v>1450</v>
      </c>
      <c r="D21" s="28">
        <f t="shared" si="0"/>
        <v>2.8675394533876517</v>
      </c>
      <c r="E21" s="45">
        <f>FBiH!E16</f>
        <v>2941293</v>
      </c>
      <c r="F21" s="28">
        <f t="shared" si="1"/>
        <v>3.000710304802213</v>
      </c>
      <c r="G21" s="45">
        <f>FBiH!G16</f>
        <v>681</v>
      </c>
      <c r="H21" s="60">
        <f t="shared" si="2"/>
        <v>13.544152744630072</v>
      </c>
      <c r="I21" s="45">
        <f>FBiH!I16</f>
        <v>5777631</v>
      </c>
      <c r="J21" s="28">
        <f t="shared" si="3"/>
        <v>17.409355586108411</v>
      </c>
      <c r="K21" s="45">
        <f>FBiH!K16</f>
        <v>2131</v>
      </c>
      <c r="L21" s="60">
        <f t="shared" si="4"/>
        <v>3.8331474619563259</v>
      </c>
      <c r="M21" s="46">
        <f t="shared" si="6"/>
        <v>8718924</v>
      </c>
      <c r="N21" s="28">
        <f t="shared" si="5"/>
        <v>6.6451757112876999</v>
      </c>
    </row>
    <row r="22" spans="1:14" x14ac:dyDescent="0.25">
      <c r="A22" s="39" t="s">
        <v>32</v>
      </c>
      <c r="B22" s="8" t="s">
        <v>14</v>
      </c>
      <c r="C22" s="45">
        <f>RS!C16</f>
        <v>387</v>
      </c>
      <c r="D22" s="28">
        <f t="shared" si="0"/>
        <v>0.76533639204208359</v>
      </c>
      <c r="E22" s="45">
        <f>RS!E16</f>
        <v>1347653</v>
      </c>
      <c r="F22" s="28">
        <f t="shared" si="1"/>
        <v>1.3748770504664503</v>
      </c>
      <c r="G22" s="45">
        <f>RS!G16</f>
        <v>0</v>
      </c>
      <c r="H22" s="61">
        <f t="shared" si="2"/>
        <v>0</v>
      </c>
      <c r="I22" s="45">
        <f>RS!I16</f>
        <v>0</v>
      </c>
      <c r="J22" s="28">
        <f t="shared" si="3"/>
        <v>0</v>
      </c>
      <c r="K22" s="45">
        <f>RS!K16</f>
        <v>387</v>
      </c>
      <c r="L22" s="61">
        <f t="shared" si="4"/>
        <v>0.69611828614598692</v>
      </c>
      <c r="M22" s="46">
        <f t="shared" si="6"/>
        <v>1347653</v>
      </c>
      <c r="N22" s="28">
        <f t="shared" si="5"/>
        <v>1.0271211198588268</v>
      </c>
    </row>
    <row r="23" spans="1:14" x14ac:dyDescent="0.25">
      <c r="A23" s="39" t="s">
        <v>33</v>
      </c>
      <c r="B23" s="8" t="s">
        <v>15</v>
      </c>
      <c r="C23" s="45">
        <f>RS!C17</f>
        <v>1012</v>
      </c>
      <c r="D23" s="28">
        <f t="shared" si="0"/>
        <v>2.0013447771229682</v>
      </c>
      <c r="E23" s="45">
        <f>RS!E17</f>
        <v>3140185</v>
      </c>
      <c r="F23" s="28">
        <f t="shared" si="1"/>
        <v>3.2036201386551215</v>
      </c>
      <c r="G23" s="45">
        <f>RS!G17</f>
        <v>0</v>
      </c>
      <c r="H23" s="61">
        <f t="shared" si="2"/>
        <v>0</v>
      </c>
      <c r="I23" s="45">
        <f>RS!I17</f>
        <v>0</v>
      </c>
      <c r="J23" s="28">
        <f t="shared" si="3"/>
        <v>0</v>
      </c>
      <c r="K23" s="45">
        <f>RS!K17</f>
        <v>1012</v>
      </c>
      <c r="L23" s="61">
        <f t="shared" si="4"/>
        <v>1.820340324495449</v>
      </c>
      <c r="M23" s="46">
        <f t="shared" si="6"/>
        <v>3140185</v>
      </c>
      <c r="N23" s="28">
        <f t="shared" si="5"/>
        <v>2.3933092077588891</v>
      </c>
    </row>
    <row r="24" spans="1:14" x14ac:dyDescent="0.25">
      <c r="A24" s="39" t="s">
        <v>34</v>
      </c>
      <c r="B24" s="8" t="s">
        <v>16</v>
      </c>
      <c r="C24" s="45">
        <f>RS!C18</f>
        <v>334</v>
      </c>
      <c r="D24" s="28">
        <f t="shared" si="0"/>
        <v>0.66052288098722456</v>
      </c>
      <c r="E24" s="45">
        <f>RS!E18</f>
        <v>1443353</v>
      </c>
      <c r="F24" s="28">
        <f t="shared" si="1"/>
        <v>1.4725102941349903</v>
      </c>
      <c r="G24" s="45">
        <f>RS!G18</f>
        <v>0</v>
      </c>
      <c r="H24" s="61">
        <f t="shared" si="2"/>
        <v>0</v>
      </c>
      <c r="I24" s="45">
        <f>RS!I18</f>
        <v>0</v>
      </c>
      <c r="J24" s="28">
        <f t="shared" si="3"/>
        <v>0</v>
      </c>
      <c r="K24" s="45">
        <f>RS!K18</f>
        <v>334</v>
      </c>
      <c r="L24" s="61">
        <f t="shared" si="4"/>
        <v>0.60078425729395257</v>
      </c>
      <c r="M24" s="46">
        <f t="shared" si="6"/>
        <v>1443353</v>
      </c>
      <c r="N24" s="28">
        <f t="shared" si="5"/>
        <v>1.1000593993495338</v>
      </c>
    </row>
    <row r="25" spans="1:14" x14ac:dyDescent="0.25">
      <c r="A25" s="39" t="s">
        <v>35</v>
      </c>
      <c r="B25" s="8" t="s">
        <v>8</v>
      </c>
      <c r="C25" s="45">
        <f>RS!C19</f>
        <v>772</v>
      </c>
      <c r="D25" s="28">
        <f t="shared" si="0"/>
        <v>1.5267175572519083</v>
      </c>
      <c r="E25" s="45">
        <f>RS!E19</f>
        <v>2447074</v>
      </c>
      <c r="F25" s="28">
        <f t="shared" si="1"/>
        <v>2.4965075456316561</v>
      </c>
      <c r="G25" s="45">
        <f>RS!G19</f>
        <v>0</v>
      </c>
      <c r="H25" s="61">
        <f t="shared" si="2"/>
        <v>0</v>
      </c>
      <c r="I25" s="45">
        <f>RS!I19</f>
        <v>0</v>
      </c>
      <c r="J25" s="28">
        <f t="shared" si="3"/>
        <v>0</v>
      </c>
      <c r="K25" s="45">
        <f>RS!K19</f>
        <v>772</v>
      </c>
      <c r="L25" s="61">
        <f t="shared" si="4"/>
        <v>1.3886390617692557</v>
      </c>
      <c r="M25" s="46">
        <f t="shared" si="6"/>
        <v>2447074</v>
      </c>
      <c r="N25" s="28">
        <f t="shared" si="5"/>
        <v>1.8650508604643918</v>
      </c>
    </row>
    <row r="26" spans="1:14" x14ac:dyDescent="0.25">
      <c r="A26" s="39" t="s">
        <v>36</v>
      </c>
      <c r="B26" s="8" t="s">
        <v>12</v>
      </c>
      <c r="C26" s="45">
        <f>RS!C20</f>
        <v>403</v>
      </c>
      <c r="D26" s="28">
        <f t="shared" si="0"/>
        <v>0.79697820670015429</v>
      </c>
      <c r="E26" s="45">
        <f>RS!E20</f>
        <v>1439750</v>
      </c>
      <c r="F26" s="28">
        <f t="shared" si="1"/>
        <v>1.4688345096319837</v>
      </c>
      <c r="G26" s="45">
        <f>RS!G20</f>
        <v>0</v>
      </c>
      <c r="H26" s="61">
        <f t="shared" si="2"/>
        <v>0</v>
      </c>
      <c r="I26" s="45">
        <f>RS!I20</f>
        <v>0</v>
      </c>
      <c r="J26" s="28">
        <f t="shared" si="3"/>
        <v>0</v>
      </c>
      <c r="K26" s="45">
        <f>RS!K20</f>
        <v>403</v>
      </c>
      <c r="L26" s="61">
        <f t="shared" si="4"/>
        <v>0.72489837032773319</v>
      </c>
      <c r="M26" s="46">
        <f t="shared" si="6"/>
        <v>1439750</v>
      </c>
      <c r="N26" s="28">
        <f t="shared" si="5"/>
        <v>1.0973133531530341</v>
      </c>
    </row>
    <row r="27" spans="1:14" x14ac:dyDescent="0.25">
      <c r="A27" s="39" t="s">
        <v>37</v>
      </c>
      <c r="B27" s="8" t="s">
        <v>49</v>
      </c>
      <c r="C27" s="45">
        <f>RS!C21</f>
        <v>992</v>
      </c>
      <c r="D27" s="28">
        <f t="shared" si="0"/>
        <v>1.9617925088003796</v>
      </c>
      <c r="E27" s="45">
        <f>RS!E21</f>
        <v>2609785</v>
      </c>
      <c r="F27" s="28">
        <f t="shared" si="1"/>
        <v>2.6625054840909228</v>
      </c>
      <c r="G27" s="45">
        <f>RS!G21</f>
        <v>0</v>
      </c>
      <c r="H27" s="61">
        <f t="shared" si="2"/>
        <v>0</v>
      </c>
      <c r="I27" s="45">
        <f>RS!I21</f>
        <v>0</v>
      </c>
      <c r="J27" s="28">
        <f t="shared" si="3"/>
        <v>0</v>
      </c>
      <c r="K27" s="45">
        <f>RS!K21</f>
        <v>992</v>
      </c>
      <c r="L27" s="61">
        <f t="shared" si="4"/>
        <v>1.7843652192682664</v>
      </c>
      <c r="M27" s="46">
        <f t="shared" si="6"/>
        <v>2609785</v>
      </c>
      <c r="N27" s="28">
        <f t="shared" si="5"/>
        <v>1.9890619408636856</v>
      </c>
    </row>
    <row r="28" spans="1:14" x14ac:dyDescent="0.25">
      <c r="A28" s="39" t="s">
        <v>38</v>
      </c>
      <c r="B28" s="8" t="s">
        <v>4</v>
      </c>
      <c r="C28" s="45">
        <f>FBiH!C17</f>
        <v>3473</v>
      </c>
      <c r="D28" s="28">
        <f t="shared" si="0"/>
        <v>6.8682513942174586</v>
      </c>
      <c r="E28" s="45">
        <f>FBiH!E17</f>
        <v>8277001</v>
      </c>
      <c r="F28" s="28">
        <f t="shared" si="1"/>
        <v>8.4442053863923867</v>
      </c>
      <c r="G28" s="45">
        <f>FBiH!G17</f>
        <v>177</v>
      </c>
      <c r="H28" s="61">
        <f t="shared" si="2"/>
        <v>3.5202863961813846</v>
      </c>
      <c r="I28" s="45">
        <f>FBiH!I17</f>
        <v>834701</v>
      </c>
      <c r="J28" s="28">
        <f t="shared" si="3"/>
        <v>2.5151496378152705</v>
      </c>
      <c r="K28" s="45">
        <f>FBiH!K17</f>
        <v>3650</v>
      </c>
      <c r="L28" s="61">
        <f t="shared" si="4"/>
        <v>6.5654567039608587</v>
      </c>
      <c r="M28" s="46">
        <f t="shared" si="6"/>
        <v>9111702</v>
      </c>
      <c r="N28" s="28">
        <f t="shared" si="5"/>
        <v>6.9445336166356713</v>
      </c>
    </row>
    <row r="29" spans="1:14" x14ac:dyDescent="0.25">
      <c r="A29" s="39" t="s">
        <v>39</v>
      </c>
      <c r="B29" s="8" t="s">
        <v>17</v>
      </c>
      <c r="C29" s="45">
        <f>RS!C22</f>
        <v>76</v>
      </c>
      <c r="D29" s="28">
        <f t="shared" si="0"/>
        <v>0.15029861962583554</v>
      </c>
      <c r="E29" s="45">
        <f>RS!E22</f>
        <v>273816</v>
      </c>
      <c r="F29" s="28">
        <f t="shared" si="1"/>
        <v>0.27934737981551744</v>
      </c>
      <c r="G29" s="45">
        <f>RS!G22</f>
        <v>0</v>
      </c>
      <c r="H29" s="61">
        <f t="shared" si="2"/>
        <v>0</v>
      </c>
      <c r="I29" s="45">
        <f>RS!I22</f>
        <v>0</v>
      </c>
      <c r="J29" s="28">
        <f t="shared" si="3"/>
        <v>0</v>
      </c>
      <c r="K29" s="45">
        <f>RS!K22</f>
        <v>76</v>
      </c>
      <c r="L29" s="61">
        <f t="shared" si="4"/>
        <v>0.13670539986329461</v>
      </c>
      <c r="M29" s="46">
        <f t="shared" si="6"/>
        <v>273816</v>
      </c>
      <c r="N29" s="28">
        <f t="shared" si="5"/>
        <v>0.20869036506820712</v>
      </c>
    </row>
    <row r="30" spans="1:14" x14ac:dyDescent="0.25">
      <c r="A30" s="39" t="s">
        <v>40</v>
      </c>
      <c r="B30" s="8" t="s">
        <v>5</v>
      </c>
      <c r="C30" s="45">
        <f>FBiH!C18</f>
        <v>3440</v>
      </c>
      <c r="D30" s="28">
        <f t="shared" si="0"/>
        <v>6.8029901514851874</v>
      </c>
      <c r="E30" s="45">
        <f>FBiH!E18</f>
        <v>5571963</v>
      </c>
      <c r="F30" s="28">
        <f t="shared" si="1"/>
        <v>5.6845226885171432</v>
      </c>
      <c r="G30" s="45">
        <f>FBiH!G18</f>
        <v>1199</v>
      </c>
      <c r="H30" s="61">
        <f t="shared" si="2"/>
        <v>23.846459824980112</v>
      </c>
      <c r="I30" s="45">
        <f>FBiH!I18</f>
        <v>3411744</v>
      </c>
      <c r="J30" s="28">
        <f t="shared" si="3"/>
        <v>10.280383857115808</v>
      </c>
      <c r="K30" s="45">
        <f>FBiH!K18</f>
        <v>4639</v>
      </c>
      <c r="L30" s="61">
        <f t="shared" si="4"/>
        <v>8.3444256574450488</v>
      </c>
      <c r="M30" s="46">
        <f t="shared" si="6"/>
        <v>8983707</v>
      </c>
      <c r="N30" s="28">
        <f t="shared" si="5"/>
        <v>6.8469815258999036</v>
      </c>
    </row>
    <row r="31" spans="1:14" x14ac:dyDescent="0.25">
      <c r="A31" s="39" t="s">
        <v>41</v>
      </c>
      <c r="B31" s="8" t="s">
        <v>6</v>
      </c>
      <c r="C31" s="45">
        <f>FBiH!C19</f>
        <v>6657</v>
      </c>
      <c r="D31" s="28">
        <f t="shared" si="0"/>
        <v>13.164972511173517</v>
      </c>
      <c r="E31" s="45">
        <f>FBiH!E19</f>
        <v>3493183</v>
      </c>
      <c r="F31" s="28">
        <f t="shared" si="1"/>
        <v>3.5637490806457937</v>
      </c>
      <c r="G31" s="45">
        <f>FBiH!G19</f>
        <v>978</v>
      </c>
      <c r="H31" s="61">
        <f t="shared" si="2"/>
        <v>19.451073985680193</v>
      </c>
      <c r="I31" s="45">
        <f>FBiH!I19</f>
        <v>6253598</v>
      </c>
      <c r="J31" s="28">
        <f t="shared" si="3"/>
        <v>18.843555650157722</v>
      </c>
      <c r="K31" s="45">
        <f>FBiH!K19</f>
        <v>7635</v>
      </c>
      <c r="L31" s="61">
        <f t="shared" si="4"/>
        <v>13.733496420477028</v>
      </c>
      <c r="M31" s="46">
        <f t="shared" si="6"/>
        <v>9746781</v>
      </c>
      <c r="N31" s="28">
        <f t="shared" si="5"/>
        <v>7.4285625570816345</v>
      </c>
    </row>
    <row r="32" spans="1:14" x14ac:dyDescent="0.25">
      <c r="A32" s="39" t="s">
        <v>42</v>
      </c>
      <c r="B32" s="8" t="s">
        <v>53</v>
      </c>
      <c r="C32" s="45">
        <f>FBiH!C20</f>
        <v>375</v>
      </c>
      <c r="D32" s="28">
        <f t="shared" si="0"/>
        <v>0.74160503104853059</v>
      </c>
      <c r="E32" s="45">
        <f>FBiH!E20</f>
        <v>250458</v>
      </c>
      <c r="F32" s="28">
        <f t="shared" si="1"/>
        <v>0.25551752291259411</v>
      </c>
      <c r="G32" s="45">
        <f>FBiH!G20</f>
        <v>1026</v>
      </c>
      <c r="H32" s="61">
        <f t="shared" si="2"/>
        <v>20.405727923627683</v>
      </c>
      <c r="I32" s="45">
        <f>FBiH!I20</f>
        <v>8510765</v>
      </c>
      <c r="J32" s="28">
        <f t="shared" si="3"/>
        <v>25.644928551997516</v>
      </c>
      <c r="K32" s="45">
        <f>FBiH!K20</f>
        <v>1401</v>
      </c>
      <c r="L32" s="61">
        <f t="shared" si="4"/>
        <v>2.5200561211641546</v>
      </c>
      <c r="M32" s="46">
        <f t="shared" si="6"/>
        <v>8761223</v>
      </c>
      <c r="N32" s="28">
        <f t="shared" si="5"/>
        <v>6.6774141259604001</v>
      </c>
    </row>
    <row r="33" spans="1:14" x14ac:dyDescent="0.25">
      <c r="A33" s="39" t="s">
        <v>43</v>
      </c>
      <c r="B33" s="8" t="s">
        <v>20</v>
      </c>
      <c r="C33" s="45">
        <f>RS!C23</f>
        <v>990</v>
      </c>
      <c r="D33" s="28">
        <f t="shared" si="0"/>
        <v>1.9578372819681209</v>
      </c>
      <c r="E33" s="45">
        <f>RS!E23</f>
        <v>1948766</v>
      </c>
      <c r="F33" s="28">
        <f t="shared" si="1"/>
        <v>1.988133184231625</v>
      </c>
      <c r="G33" s="45">
        <f>RS!G23</f>
        <v>73</v>
      </c>
      <c r="H33" s="61">
        <f t="shared" si="2"/>
        <v>1.4518695306284806</v>
      </c>
      <c r="I33" s="45">
        <f>RS!I23</f>
        <v>507479</v>
      </c>
      <c r="J33" s="28">
        <f t="shared" si="3"/>
        <v>1.5291531015882998</v>
      </c>
      <c r="K33" s="45">
        <f>RS!K23</f>
        <v>1063</v>
      </c>
      <c r="L33" s="61">
        <f t="shared" si="4"/>
        <v>1.9120768428247652</v>
      </c>
      <c r="M33" s="46">
        <f t="shared" si="6"/>
        <v>2456245</v>
      </c>
      <c r="N33" s="28">
        <f t="shared" si="5"/>
        <v>1.8720405883767142</v>
      </c>
    </row>
    <row r="34" spans="1:14" ht="15.75" thickBot="1" x14ac:dyDescent="0.3">
      <c r="A34" s="50"/>
      <c r="B34" s="51" t="s">
        <v>48</v>
      </c>
      <c r="C34" s="56">
        <f t="shared" ref="C34:N34" si="7">SUM(C11:C33)</f>
        <v>50566</v>
      </c>
      <c r="D34" s="52">
        <f t="shared" si="7"/>
        <v>100.00000000000003</v>
      </c>
      <c r="E34" s="56">
        <f t="shared" si="7"/>
        <v>98019892</v>
      </c>
      <c r="F34" s="52">
        <f t="shared" si="7"/>
        <v>100.00000000000003</v>
      </c>
      <c r="G34" s="56">
        <f t="shared" si="7"/>
        <v>5028</v>
      </c>
      <c r="H34" s="52">
        <f t="shared" si="7"/>
        <v>100.00000000000001</v>
      </c>
      <c r="I34" s="56">
        <f>SUM(I11:I33)</f>
        <v>33186932</v>
      </c>
      <c r="J34" s="53">
        <f t="shared" si="7"/>
        <v>100.00000000000001</v>
      </c>
      <c r="K34" s="56">
        <f>SUM(K11:K33)</f>
        <v>55594</v>
      </c>
      <c r="L34" s="52">
        <f t="shared" si="7"/>
        <v>99.999999999999986</v>
      </c>
      <c r="M34" s="56">
        <f>SUM(M11:M33)</f>
        <v>131206824</v>
      </c>
      <c r="N34" s="53">
        <f t="shared" si="7"/>
        <v>100.00000000000001</v>
      </c>
    </row>
    <row r="36" spans="1:14" s="84" customFormat="1" ht="12" x14ac:dyDescent="0.25">
      <c r="A36" s="84" t="s">
        <v>59</v>
      </c>
      <c r="B36" s="85"/>
    </row>
    <row r="37" spans="1:14" x14ac:dyDescent="0.25">
      <c r="C37" s="12"/>
      <c r="D37" s="12"/>
      <c r="H37" s="13"/>
      <c r="I37" s="13"/>
    </row>
    <row r="38" spans="1:14" x14ac:dyDescent="0.25">
      <c r="C38" s="33"/>
    </row>
    <row r="39" spans="1:14" x14ac:dyDescent="0.25">
      <c r="B39" s="41"/>
      <c r="C39" s="9"/>
    </row>
    <row r="40" spans="1:14" x14ac:dyDescent="0.25">
      <c r="B40" s="41"/>
    </row>
    <row r="41" spans="1:14" x14ac:dyDescent="0.25">
      <c r="B41" s="41"/>
      <c r="C41" s="9"/>
      <c r="E41" s="34"/>
      <c r="F41" s="34"/>
    </row>
    <row r="42" spans="1:14" x14ac:dyDescent="0.25">
      <c r="B42" s="41"/>
      <c r="C42" s="9"/>
      <c r="D42" s="19"/>
      <c r="I42" s="9"/>
    </row>
    <row r="43" spans="1:14" x14ac:dyDescent="0.25">
      <c r="B43" s="41"/>
      <c r="C43" s="9"/>
      <c r="I43" s="9"/>
    </row>
    <row r="44" spans="1:14" x14ac:dyDescent="0.25">
      <c r="B44" s="41"/>
    </row>
    <row r="45" spans="1:14" x14ac:dyDescent="0.25">
      <c r="B45" s="41"/>
      <c r="C45" s="42"/>
      <c r="D45" s="42"/>
      <c r="E45" s="42"/>
      <c r="F45" s="42"/>
    </row>
    <row r="46" spans="1:14" x14ac:dyDescent="0.25">
      <c r="B46" s="41"/>
      <c r="C46" s="42"/>
      <c r="D46" s="42"/>
      <c r="E46" s="42"/>
      <c r="F46" s="42"/>
    </row>
    <row r="47" spans="1:14" x14ac:dyDescent="0.25">
      <c r="B47" s="41"/>
      <c r="C47" s="42"/>
      <c r="D47" s="43"/>
      <c r="E47" s="42"/>
      <c r="F47" s="42"/>
    </row>
    <row r="48" spans="1:14" x14ac:dyDescent="0.25">
      <c r="B48" s="41"/>
      <c r="C48" s="42"/>
      <c r="D48" s="42"/>
      <c r="E48" s="42"/>
      <c r="F48" s="42"/>
    </row>
    <row r="49" spans="2:6" x14ac:dyDescent="0.25">
      <c r="B49" s="41"/>
      <c r="C49" s="42"/>
      <c r="D49" s="42"/>
      <c r="E49" s="42"/>
      <c r="F49" s="42"/>
    </row>
    <row r="50" spans="2:6" x14ac:dyDescent="0.25">
      <c r="B50" s="41"/>
      <c r="C50" s="42"/>
      <c r="D50" s="42"/>
      <c r="E50" s="42"/>
      <c r="F50" s="42"/>
    </row>
    <row r="51" spans="2:6" x14ac:dyDescent="0.25">
      <c r="B51" s="41"/>
      <c r="C51" s="42"/>
      <c r="D51" s="42"/>
      <c r="E51" s="42"/>
      <c r="F51" s="42"/>
    </row>
    <row r="52" spans="2:6" x14ac:dyDescent="0.25">
      <c r="B52" s="41"/>
      <c r="C52" s="42"/>
      <c r="D52" s="42"/>
      <c r="E52" s="42"/>
      <c r="F52" s="42"/>
    </row>
    <row r="53" spans="2:6" x14ac:dyDescent="0.25">
      <c r="B53" s="41"/>
      <c r="C53" s="42"/>
      <c r="D53" s="42"/>
      <c r="E53" s="42"/>
      <c r="F53" s="42"/>
    </row>
    <row r="54" spans="2:6" x14ac:dyDescent="0.25">
      <c r="B54" s="41"/>
      <c r="C54" s="42"/>
      <c r="D54" s="42"/>
      <c r="E54" s="42"/>
      <c r="F54" s="42"/>
    </row>
    <row r="55" spans="2:6" x14ac:dyDescent="0.25">
      <c r="B55" s="41"/>
      <c r="C55" s="42"/>
      <c r="D55" s="42"/>
      <c r="E55" s="42"/>
      <c r="F55" s="42"/>
    </row>
    <row r="56" spans="2:6" x14ac:dyDescent="0.25">
      <c r="B56" s="41"/>
      <c r="C56" s="42"/>
      <c r="D56" s="42"/>
      <c r="E56" s="42"/>
      <c r="F56" s="42"/>
    </row>
    <row r="57" spans="2:6" x14ac:dyDescent="0.25">
      <c r="B57" s="41"/>
      <c r="C57" s="42"/>
      <c r="D57" s="42"/>
      <c r="E57" s="42"/>
      <c r="F57" s="42"/>
    </row>
    <row r="58" spans="2:6" x14ac:dyDescent="0.25">
      <c r="B58" s="41"/>
      <c r="C58" s="42"/>
      <c r="D58" s="42"/>
      <c r="E58" s="42"/>
      <c r="F58" s="42"/>
    </row>
    <row r="59" spans="2:6" x14ac:dyDescent="0.25">
      <c r="B59" s="41"/>
      <c r="C59" s="42"/>
      <c r="D59" s="42"/>
      <c r="E59" s="42"/>
      <c r="F59" s="42"/>
    </row>
    <row r="60" spans="2:6" x14ac:dyDescent="0.25">
      <c r="B60" s="41"/>
      <c r="C60" s="42"/>
      <c r="D60" s="42"/>
      <c r="E60" s="42"/>
      <c r="F60" s="42"/>
    </row>
    <row r="61" spans="2:6" x14ac:dyDescent="0.25">
      <c r="B61" s="41"/>
      <c r="C61" s="42"/>
      <c r="D61" s="42"/>
      <c r="E61" s="42"/>
      <c r="F61" s="42"/>
    </row>
    <row r="62" spans="2:6" x14ac:dyDescent="0.25">
      <c r="B62" s="41"/>
      <c r="C62" s="42"/>
      <c r="D62" s="42"/>
      <c r="E62" s="42"/>
      <c r="F62" s="42"/>
    </row>
    <row r="63" spans="2:6" x14ac:dyDescent="0.25">
      <c r="B63" s="41"/>
      <c r="C63" s="42"/>
      <c r="D63" s="42"/>
      <c r="E63" s="42"/>
      <c r="F63" s="42"/>
    </row>
    <row r="64" spans="2:6" x14ac:dyDescent="0.25">
      <c r="B64" s="41"/>
      <c r="C64" s="42"/>
      <c r="D64" s="42"/>
      <c r="E64" s="42"/>
      <c r="F64" s="42"/>
    </row>
    <row r="65" spans="2:6" x14ac:dyDescent="0.25">
      <c r="B65" s="41"/>
      <c r="C65" s="42"/>
      <c r="D65" s="42"/>
      <c r="E65" s="42"/>
      <c r="F65" s="42"/>
    </row>
    <row r="66" spans="2:6" x14ac:dyDescent="0.25">
      <c r="B66" s="41"/>
      <c r="C66" s="42"/>
      <c r="D66" s="42"/>
      <c r="E66" s="42"/>
      <c r="F66" s="42"/>
    </row>
    <row r="67" spans="2:6" x14ac:dyDescent="0.25">
      <c r="B67" s="41"/>
      <c r="C67" s="42"/>
      <c r="D67" s="42"/>
      <c r="E67" s="42"/>
      <c r="F67" s="42"/>
    </row>
    <row r="68" spans="2:6" x14ac:dyDescent="0.25">
      <c r="B68" s="41"/>
      <c r="C68" s="42"/>
      <c r="D68" s="42"/>
      <c r="E68" s="42"/>
      <c r="F68" s="42"/>
    </row>
    <row r="69" spans="2:6" x14ac:dyDescent="0.25">
      <c r="B69" s="41"/>
      <c r="C69" s="42"/>
      <c r="D69" s="42"/>
      <c r="E69" s="42"/>
      <c r="F69" s="42"/>
    </row>
    <row r="70" spans="2:6" x14ac:dyDescent="0.25">
      <c r="B70" s="41"/>
      <c r="C70" s="42"/>
      <c r="D70" s="42"/>
      <c r="E70" s="42"/>
      <c r="F70" s="42"/>
    </row>
    <row r="71" spans="2:6" x14ac:dyDescent="0.25">
      <c r="B71" s="41"/>
      <c r="C71" s="42"/>
      <c r="D71" s="42"/>
      <c r="E71" s="42"/>
      <c r="F71" s="42"/>
    </row>
    <row r="72" spans="2:6" x14ac:dyDescent="0.25">
      <c r="E72" s="40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E12:L14 E11:H11 J11:L11 E15:L29 E30:L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topLeftCell="B7" zoomScaleNormal="65" workbookViewId="0">
      <selection activeCell="E35" sqref="E3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5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4" t="s">
        <v>46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6"/>
      <c r="K7" s="3"/>
      <c r="L7" s="3"/>
    </row>
    <row r="8" spans="1:14" ht="19.5" customHeight="1" x14ac:dyDescent="0.25">
      <c r="A8" s="4"/>
      <c r="B8" s="86" t="s">
        <v>7</v>
      </c>
      <c r="C8" s="91" t="s">
        <v>50</v>
      </c>
      <c r="D8" s="91"/>
      <c r="E8" s="92"/>
      <c r="F8" s="92"/>
      <c r="G8" s="91" t="s">
        <v>51</v>
      </c>
      <c r="H8" s="91"/>
      <c r="I8" s="91"/>
      <c r="J8" s="91"/>
      <c r="K8" s="91" t="s">
        <v>52</v>
      </c>
      <c r="L8" s="91"/>
      <c r="M8" s="91"/>
      <c r="N8" s="93"/>
    </row>
    <row r="9" spans="1:14" ht="19.5" customHeight="1" x14ac:dyDescent="0.25">
      <c r="A9" s="5"/>
      <c r="B9" s="87"/>
      <c r="C9" s="89" t="s">
        <v>44</v>
      </c>
      <c r="D9" s="89"/>
      <c r="E9" s="89" t="s">
        <v>19</v>
      </c>
      <c r="F9" s="89"/>
      <c r="G9" s="89" t="s">
        <v>44</v>
      </c>
      <c r="H9" s="89"/>
      <c r="I9" s="89" t="s">
        <v>19</v>
      </c>
      <c r="J9" s="89"/>
      <c r="K9" s="89" t="s">
        <v>44</v>
      </c>
      <c r="L9" s="89"/>
      <c r="M9" s="89" t="s">
        <v>19</v>
      </c>
      <c r="N9" s="90"/>
    </row>
    <row r="10" spans="1:14" ht="18.75" customHeight="1" thickBot="1" x14ac:dyDescent="0.3">
      <c r="A10" s="6"/>
      <c r="B10" s="88"/>
      <c r="C10" s="58" t="s">
        <v>60</v>
      </c>
      <c r="D10" s="49" t="s">
        <v>45</v>
      </c>
      <c r="E10" s="58" t="s">
        <v>60</v>
      </c>
      <c r="F10" s="7" t="s">
        <v>45</v>
      </c>
      <c r="G10" s="58" t="s">
        <v>60</v>
      </c>
      <c r="H10" s="49" t="s">
        <v>45</v>
      </c>
      <c r="I10" s="58" t="s">
        <v>60</v>
      </c>
      <c r="J10" s="7" t="s">
        <v>45</v>
      </c>
      <c r="K10" s="58" t="s">
        <v>60</v>
      </c>
      <c r="L10" s="49" t="s">
        <v>45</v>
      </c>
      <c r="M10" s="58" t="s">
        <v>60</v>
      </c>
      <c r="N10" s="11" t="s">
        <v>45</v>
      </c>
    </row>
    <row r="11" spans="1:14" x14ac:dyDescent="0.25">
      <c r="A11" s="39" t="s">
        <v>21</v>
      </c>
      <c r="B11" s="8" t="s">
        <v>47</v>
      </c>
      <c r="C11" s="46">
        <v>7192</v>
      </c>
      <c r="D11" s="28">
        <f t="shared" ref="D11:D20" si="0">C11/C$21*100</f>
        <v>17.053160715132545</v>
      </c>
      <c r="E11" s="47">
        <v>12615703</v>
      </c>
      <c r="F11" s="28">
        <f t="shared" ref="F11:F20" si="1">E11/E$21*100</f>
        <v>17.683420466691814</v>
      </c>
      <c r="G11" s="47">
        <v>213</v>
      </c>
      <c r="H11" s="59">
        <f t="shared" ref="H11:H20" si="2">G11/G$21*100</f>
        <v>4.8365122615803813</v>
      </c>
      <c r="I11" s="47">
        <v>2241401</v>
      </c>
      <c r="J11" s="28">
        <f t="shared" ref="J11:J20" si="3">I11/I$21*100</f>
        <v>7.9427972851195046</v>
      </c>
      <c r="K11" s="47">
        <f t="shared" ref="K11:K20" si="4">C11+G11</f>
        <v>7405</v>
      </c>
      <c r="L11" s="59">
        <f t="shared" ref="L11:L20" si="5">K11/K$21*100</f>
        <v>15.898063463437676</v>
      </c>
      <c r="M11" s="47">
        <f>E11+I11</f>
        <v>14857104</v>
      </c>
      <c r="N11" s="28">
        <f t="shared" ref="N11:N20" si="6">M11/M$21*100</f>
        <v>14.922573208534876</v>
      </c>
    </row>
    <row r="12" spans="1:14" x14ac:dyDescent="0.25">
      <c r="A12" s="39" t="s">
        <v>22</v>
      </c>
      <c r="B12" s="63" t="s">
        <v>56</v>
      </c>
      <c r="C12" s="45">
        <v>11586</v>
      </c>
      <c r="D12" s="28">
        <f t="shared" si="0"/>
        <v>27.471902119789444</v>
      </c>
      <c r="E12" s="47">
        <v>18323194</v>
      </c>
      <c r="F12" s="28">
        <f t="shared" si="1"/>
        <v>25.683605883458473</v>
      </c>
      <c r="G12" s="47">
        <v>0</v>
      </c>
      <c r="H12" s="59">
        <f t="shared" si="2"/>
        <v>0</v>
      </c>
      <c r="I12" s="47">
        <v>0</v>
      </c>
      <c r="J12" s="28">
        <f t="shared" si="3"/>
        <v>0</v>
      </c>
      <c r="K12" s="47">
        <f t="shared" si="4"/>
        <v>11586</v>
      </c>
      <c r="L12" s="59">
        <f t="shared" si="5"/>
        <v>24.874404225170682</v>
      </c>
      <c r="M12" s="47">
        <f t="shared" ref="M12:M20" si="7">E12+I12</f>
        <v>18323194</v>
      </c>
      <c r="N12" s="28">
        <f t="shared" si="6"/>
        <v>18.403936856010901</v>
      </c>
    </row>
    <row r="13" spans="1:14" x14ac:dyDescent="0.25">
      <c r="A13" s="39" t="s">
        <v>23</v>
      </c>
      <c r="B13" s="8" t="s">
        <v>0</v>
      </c>
      <c r="C13" s="45">
        <v>1146</v>
      </c>
      <c r="D13" s="28">
        <f t="shared" si="0"/>
        <v>2.7173139849196186</v>
      </c>
      <c r="E13" s="47">
        <v>3616630</v>
      </c>
      <c r="F13" s="28">
        <f t="shared" si="1"/>
        <v>5.0694272814167887</v>
      </c>
      <c r="G13" s="47">
        <v>0</v>
      </c>
      <c r="H13" s="59">
        <f t="shared" si="2"/>
        <v>0</v>
      </c>
      <c r="I13" s="48">
        <v>0</v>
      </c>
      <c r="J13" s="28">
        <f t="shared" si="3"/>
        <v>0</v>
      </c>
      <c r="K13" s="47">
        <f t="shared" si="4"/>
        <v>1146</v>
      </c>
      <c r="L13" s="59">
        <f t="shared" si="5"/>
        <v>2.4603890248615223</v>
      </c>
      <c r="M13" s="47">
        <f t="shared" si="7"/>
        <v>3616630</v>
      </c>
      <c r="N13" s="28">
        <f t="shared" si="6"/>
        <v>3.6325670159664689</v>
      </c>
    </row>
    <row r="14" spans="1:14" x14ac:dyDescent="0.25">
      <c r="A14" s="39" t="s">
        <v>24</v>
      </c>
      <c r="B14" s="8" t="s">
        <v>1</v>
      </c>
      <c r="C14" s="45">
        <v>2193</v>
      </c>
      <c r="D14" s="28">
        <f t="shared" si="0"/>
        <v>5.1998861858016792</v>
      </c>
      <c r="E14" s="47">
        <v>5801003</v>
      </c>
      <c r="F14" s="28">
        <f t="shared" si="1"/>
        <v>8.1312611098676477</v>
      </c>
      <c r="G14" s="47">
        <v>130</v>
      </c>
      <c r="H14" s="59">
        <f t="shared" si="2"/>
        <v>2.9518619436875566</v>
      </c>
      <c r="I14" s="48">
        <v>1189450</v>
      </c>
      <c r="J14" s="28">
        <f t="shared" si="3"/>
        <v>4.215024545266731</v>
      </c>
      <c r="K14" s="47">
        <f t="shared" si="4"/>
        <v>2323</v>
      </c>
      <c r="L14" s="59">
        <f t="shared" si="5"/>
        <v>4.9873330757009748</v>
      </c>
      <c r="M14" s="47">
        <f t="shared" si="7"/>
        <v>6990453</v>
      </c>
      <c r="N14" s="28">
        <f t="shared" si="6"/>
        <v>7.0212570803382848</v>
      </c>
    </row>
    <row r="15" spans="1:14" x14ac:dyDescent="0.25">
      <c r="A15" s="39" t="s">
        <v>25</v>
      </c>
      <c r="B15" s="8" t="s">
        <v>2</v>
      </c>
      <c r="C15" s="45">
        <v>4662</v>
      </c>
      <c r="D15" s="28">
        <f t="shared" si="0"/>
        <v>11.054204011950491</v>
      </c>
      <c r="E15" s="47">
        <v>10451556</v>
      </c>
      <c r="F15" s="28">
        <f t="shared" si="1"/>
        <v>14.649937405721714</v>
      </c>
      <c r="G15" s="47">
        <v>0</v>
      </c>
      <c r="H15" s="59">
        <f t="shared" si="2"/>
        <v>0</v>
      </c>
      <c r="I15" s="47">
        <v>0</v>
      </c>
      <c r="J15" s="28">
        <f t="shared" si="3"/>
        <v>0</v>
      </c>
      <c r="K15" s="47">
        <f t="shared" si="4"/>
        <v>4662</v>
      </c>
      <c r="L15" s="59">
        <f t="shared" si="5"/>
        <v>10.009017132551849</v>
      </c>
      <c r="M15" s="47">
        <f t="shared" si="7"/>
        <v>10451556</v>
      </c>
      <c r="N15" s="28">
        <f t="shared" si="6"/>
        <v>10.497611752135674</v>
      </c>
    </row>
    <row r="16" spans="1:14" x14ac:dyDescent="0.25">
      <c r="A16" s="39" t="s">
        <v>26</v>
      </c>
      <c r="B16" s="8" t="s">
        <v>3</v>
      </c>
      <c r="C16" s="46">
        <v>1450</v>
      </c>
      <c r="D16" s="28">
        <f t="shared" si="0"/>
        <v>3.4381372409541422</v>
      </c>
      <c r="E16" s="47">
        <v>2941293</v>
      </c>
      <c r="F16" s="28">
        <f t="shared" si="1"/>
        <v>4.1228079667647037</v>
      </c>
      <c r="G16" s="47">
        <v>681</v>
      </c>
      <c r="H16" s="59">
        <f t="shared" si="2"/>
        <v>15.463215258855586</v>
      </c>
      <c r="I16" s="72">
        <v>5777631</v>
      </c>
      <c r="J16" s="73">
        <f t="shared" si="3"/>
        <v>20.474048071372454</v>
      </c>
      <c r="K16" s="72">
        <f t="shared" si="4"/>
        <v>2131</v>
      </c>
      <c r="L16" s="74">
        <f t="shared" si="5"/>
        <v>4.5751213019021852</v>
      </c>
      <c r="M16" s="72">
        <f t="shared" si="7"/>
        <v>8718924</v>
      </c>
      <c r="N16" s="73">
        <f t="shared" si="6"/>
        <v>8.7573447483205165</v>
      </c>
    </row>
    <row r="17" spans="1:20" x14ac:dyDescent="0.25">
      <c r="A17" s="39" t="s">
        <v>27</v>
      </c>
      <c r="B17" s="8" t="s">
        <v>4</v>
      </c>
      <c r="C17" s="45">
        <v>3473</v>
      </c>
      <c r="D17" s="28">
        <f t="shared" si="0"/>
        <v>8.2349314743680946</v>
      </c>
      <c r="E17" s="47">
        <v>8277001</v>
      </c>
      <c r="F17" s="28">
        <f t="shared" si="1"/>
        <v>11.601865459755086</v>
      </c>
      <c r="G17" s="47">
        <v>177</v>
      </c>
      <c r="H17" s="59">
        <f t="shared" si="2"/>
        <v>4.0190735694822886</v>
      </c>
      <c r="I17" s="72">
        <v>834701</v>
      </c>
      <c r="J17" s="73">
        <f t="shared" si="3"/>
        <v>2.9579092882918032</v>
      </c>
      <c r="K17" s="72">
        <f t="shared" si="4"/>
        <v>3650</v>
      </c>
      <c r="L17" s="74">
        <f t="shared" si="5"/>
        <v>7.8363175748207308</v>
      </c>
      <c r="M17" s="72">
        <f t="shared" si="7"/>
        <v>9111702</v>
      </c>
      <c r="N17" s="73">
        <f t="shared" si="6"/>
        <v>9.1518535610542706</v>
      </c>
    </row>
    <row r="18" spans="1:20" x14ac:dyDescent="0.25">
      <c r="A18" s="39" t="s">
        <v>28</v>
      </c>
      <c r="B18" s="8" t="s">
        <v>5</v>
      </c>
      <c r="C18" s="45">
        <v>3440</v>
      </c>
      <c r="D18" s="28">
        <f t="shared" si="0"/>
        <v>8.1566842130222419</v>
      </c>
      <c r="E18" s="47">
        <v>5571963</v>
      </c>
      <c r="F18" s="28">
        <f t="shared" si="1"/>
        <v>7.8102159311969785</v>
      </c>
      <c r="G18" s="47">
        <v>1199</v>
      </c>
      <c r="H18" s="59">
        <f t="shared" si="2"/>
        <v>27.225249772933697</v>
      </c>
      <c r="I18" s="72">
        <v>3411744</v>
      </c>
      <c r="J18" s="73">
        <f t="shared" si="3"/>
        <v>12.090112827076798</v>
      </c>
      <c r="K18" s="72">
        <f t="shared" si="4"/>
        <v>4639</v>
      </c>
      <c r="L18" s="74">
        <f t="shared" si="5"/>
        <v>9.959637597148868</v>
      </c>
      <c r="M18" s="72">
        <f t="shared" si="7"/>
        <v>8983707</v>
      </c>
      <c r="N18" s="73">
        <f t="shared" si="6"/>
        <v>9.0232945392000516</v>
      </c>
    </row>
    <row r="19" spans="1:20" x14ac:dyDescent="0.25">
      <c r="A19" s="39" t="s">
        <v>29</v>
      </c>
      <c r="B19" s="8" t="s">
        <v>6</v>
      </c>
      <c r="C19" s="45">
        <v>6657</v>
      </c>
      <c r="D19" s="28">
        <f t="shared" si="0"/>
        <v>15.784606629677054</v>
      </c>
      <c r="E19" s="47">
        <v>3493183</v>
      </c>
      <c r="F19" s="28">
        <f t="shared" si="1"/>
        <v>4.8963917235607015</v>
      </c>
      <c r="G19" s="47">
        <v>978</v>
      </c>
      <c r="H19" s="59">
        <f t="shared" si="2"/>
        <v>22.207084468664849</v>
      </c>
      <c r="I19" s="72">
        <v>6253598</v>
      </c>
      <c r="J19" s="73">
        <f t="shared" si="3"/>
        <v>22.160720556753908</v>
      </c>
      <c r="K19" s="72">
        <f t="shared" si="4"/>
        <v>7635</v>
      </c>
      <c r="L19" s="74">
        <f t="shared" si="5"/>
        <v>16.391858817467476</v>
      </c>
      <c r="M19" s="72">
        <f t="shared" si="7"/>
        <v>9746781</v>
      </c>
      <c r="N19" s="73">
        <f t="shared" si="6"/>
        <v>9.7897310956466868</v>
      </c>
    </row>
    <row r="20" spans="1:20" x14ac:dyDescent="0.25">
      <c r="A20" s="39" t="s">
        <v>30</v>
      </c>
      <c r="B20" s="8" t="s">
        <v>53</v>
      </c>
      <c r="C20" s="45">
        <v>375</v>
      </c>
      <c r="D20" s="28">
        <f t="shared" si="0"/>
        <v>0.88917342438469205</v>
      </c>
      <c r="E20" s="20">
        <v>250458</v>
      </c>
      <c r="F20" s="28">
        <f t="shared" si="1"/>
        <v>0.35106677156609489</v>
      </c>
      <c r="G20" s="47">
        <v>1026</v>
      </c>
      <c r="H20" s="59">
        <f t="shared" si="2"/>
        <v>23.297002724795639</v>
      </c>
      <c r="I20" s="72">
        <v>8510765</v>
      </c>
      <c r="J20" s="73">
        <f t="shared" si="3"/>
        <v>30.159387426118801</v>
      </c>
      <c r="K20" s="72">
        <f t="shared" si="4"/>
        <v>1401</v>
      </c>
      <c r="L20" s="74">
        <f t="shared" si="5"/>
        <v>3.0078577869380392</v>
      </c>
      <c r="M20" s="72">
        <f t="shared" si="7"/>
        <v>8761223</v>
      </c>
      <c r="N20" s="73">
        <f t="shared" si="6"/>
        <v>8.7998301427922669</v>
      </c>
    </row>
    <row r="21" spans="1:20" ht="15.75" thickBot="1" x14ac:dyDescent="0.3">
      <c r="A21" s="50"/>
      <c r="B21" s="51" t="s">
        <v>48</v>
      </c>
      <c r="C21" s="56">
        <f>SUM(C11:C20)</f>
        <v>42174</v>
      </c>
      <c r="D21" s="52">
        <f t="shared" ref="D21:N21" si="8">SUM(D11:D20)</f>
        <v>100.00000000000001</v>
      </c>
      <c r="E21" s="56">
        <f t="shared" si="8"/>
        <v>71341984</v>
      </c>
      <c r="F21" s="52">
        <f t="shared" si="8"/>
        <v>99.999999999999986</v>
      </c>
      <c r="G21" s="56">
        <f>SUM(G11:G20)</f>
        <v>4404</v>
      </c>
      <c r="H21" s="52">
        <f t="shared" si="8"/>
        <v>100</v>
      </c>
      <c r="I21" s="56">
        <f>SUM(I11:I20)</f>
        <v>28219290</v>
      </c>
      <c r="J21" s="53">
        <f t="shared" si="8"/>
        <v>100</v>
      </c>
      <c r="K21" s="56">
        <f t="shared" si="8"/>
        <v>46578</v>
      </c>
      <c r="L21" s="52">
        <f t="shared" si="8"/>
        <v>100</v>
      </c>
      <c r="M21" s="56">
        <f>SUM(M11:M20)</f>
        <v>99561274</v>
      </c>
      <c r="N21" s="53">
        <f t="shared" si="8"/>
        <v>100</v>
      </c>
    </row>
    <row r="22" spans="1:20" x14ac:dyDescent="0.25">
      <c r="M22" s="9"/>
    </row>
    <row r="23" spans="1:20" s="83" customFormat="1" ht="12" x14ac:dyDescent="0.2">
      <c r="B23" s="83" t="s">
        <v>57</v>
      </c>
      <c r="J23" s="84"/>
    </row>
    <row r="24" spans="1:20" x14ac:dyDescent="0.25">
      <c r="C24" s="14"/>
      <c r="D24" s="22"/>
      <c r="E24" s="23"/>
      <c r="F24" s="14"/>
      <c r="G24" s="14"/>
      <c r="H24" s="14"/>
      <c r="I24" s="14"/>
      <c r="J24" s="37"/>
      <c r="K24" s="14"/>
      <c r="L24" s="14"/>
      <c r="M24" s="14"/>
      <c r="N24" s="14"/>
      <c r="O24" s="14"/>
      <c r="P24" s="14"/>
      <c r="Q24" s="14"/>
      <c r="R24" s="17"/>
      <c r="S24" s="17"/>
      <c r="T24" s="17"/>
    </row>
    <row r="25" spans="1:20" ht="15.75" x14ac:dyDescent="0.25">
      <c r="C25" s="46"/>
      <c r="D25" s="15"/>
      <c r="E25" s="47"/>
      <c r="F25" s="17"/>
      <c r="G25" s="14"/>
      <c r="H25" s="24"/>
      <c r="I25" s="24"/>
      <c r="J25" s="38"/>
      <c r="K25" s="16"/>
      <c r="L25" s="17"/>
      <c r="M25" s="24"/>
      <c r="N25" s="14"/>
      <c r="O25" s="14"/>
      <c r="P25" s="14"/>
      <c r="Q25" s="14"/>
      <c r="R25" s="22"/>
      <c r="S25" s="22"/>
      <c r="T25" s="14"/>
    </row>
    <row r="26" spans="1:20" x14ac:dyDescent="0.25">
      <c r="B26" s="18"/>
      <c r="C26" s="45"/>
      <c r="D26" s="15"/>
      <c r="E26" s="47"/>
      <c r="F26" s="17"/>
      <c r="G26" s="14"/>
      <c r="H26" s="14"/>
      <c r="I26" s="15"/>
      <c r="J26" s="37"/>
      <c r="K26" s="16"/>
      <c r="L26" s="17"/>
      <c r="M26" s="14"/>
      <c r="N26" s="14"/>
      <c r="O26" s="14"/>
      <c r="P26" s="14"/>
      <c r="Q26" s="14"/>
      <c r="R26" s="14"/>
      <c r="S26" s="14"/>
      <c r="T26" s="14"/>
    </row>
    <row r="27" spans="1:20" x14ac:dyDescent="0.25">
      <c r="B27" s="18"/>
      <c r="C27" s="45"/>
      <c r="D27" s="15"/>
      <c r="E27" s="47"/>
      <c r="F27" s="17"/>
      <c r="G27" s="14"/>
      <c r="H27" s="21"/>
      <c r="I27" s="15"/>
      <c r="J27" s="37"/>
      <c r="K27" s="16"/>
      <c r="L27" s="17"/>
      <c r="M27" s="14"/>
      <c r="N27" s="14"/>
      <c r="O27" s="14"/>
      <c r="P27" s="14"/>
      <c r="Q27" s="14"/>
      <c r="R27" s="14"/>
      <c r="S27" s="25"/>
      <c r="T27" s="23"/>
    </row>
    <row r="28" spans="1:20" x14ac:dyDescent="0.25">
      <c r="B28" s="18"/>
      <c r="C28" s="45"/>
      <c r="D28" s="15"/>
      <c r="E28" s="47"/>
      <c r="F28" s="17"/>
      <c r="G28" s="14"/>
      <c r="H28" s="18"/>
      <c r="I28" s="15"/>
      <c r="J28" s="15"/>
      <c r="K28" s="17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5"/>
      <c r="D29" s="15"/>
      <c r="E29" s="47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5"/>
      <c r="D30" s="15"/>
      <c r="E30" s="4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6"/>
      <c r="D31" s="15"/>
      <c r="E31" s="4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5"/>
      <c r="D32" s="15"/>
      <c r="E32" s="4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5"/>
      <c r="D33" s="15"/>
      <c r="E33" s="4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5"/>
      <c r="D34" s="15"/>
      <c r="E34" s="4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5"/>
      <c r="D35" s="15"/>
      <c r="E35" s="20"/>
      <c r="F35" s="17"/>
      <c r="G35" s="14"/>
      <c r="H35" s="18"/>
      <c r="I35" s="15"/>
      <c r="J35" s="37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37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37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26"/>
      <c r="C38" s="14"/>
      <c r="D38" s="14"/>
      <c r="E38" s="23"/>
      <c r="F38" s="14"/>
      <c r="G38" s="14"/>
      <c r="H38" s="26"/>
      <c r="I38" s="15"/>
      <c r="J38" s="37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7"/>
      <c r="C39" s="15"/>
      <c r="D39" s="15"/>
      <c r="E39" s="15"/>
      <c r="F39" s="15"/>
      <c r="G39" s="14"/>
      <c r="H39" s="18"/>
      <c r="I39" s="15"/>
      <c r="J39" s="15"/>
      <c r="K39" s="17"/>
      <c r="L39" s="17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7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27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27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27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27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27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14"/>
      <c r="C46" s="14"/>
      <c r="D46" s="14"/>
      <c r="E46" s="14"/>
      <c r="F46" s="14"/>
      <c r="G46" s="14"/>
      <c r="H46" s="14"/>
      <c r="I46" s="14"/>
      <c r="J46" s="37"/>
      <c r="K46" s="14"/>
      <c r="L46" s="14"/>
      <c r="M46" s="14"/>
      <c r="N46" s="14"/>
      <c r="O46" s="14"/>
      <c r="P46" s="14"/>
      <c r="Q46" s="14"/>
      <c r="R46" s="14"/>
      <c r="S46" s="14"/>
      <c r="T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8:L34 L25:L27 K39:L45 R24:T24 F25:F37 E36:E37 E26:E29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3"/>
  <sheetViews>
    <sheetView showGridLines="0" tabSelected="1" showRuler="0" view="pageLayout" topLeftCell="A9" zoomScaleNormal="70" workbookViewId="0">
      <selection activeCell="A26" sqref="A26:XFD26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4" t="s">
        <v>55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77"/>
      <c r="B8" s="86" t="s">
        <v>7</v>
      </c>
      <c r="C8" s="91" t="s">
        <v>50</v>
      </c>
      <c r="D8" s="91"/>
      <c r="E8" s="92"/>
      <c r="F8" s="92"/>
      <c r="G8" s="91" t="s">
        <v>51</v>
      </c>
      <c r="H8" s="91"/>
      <c r="I8" s="91"/>
      <c r="J8" s="91"/>
      <c r="K8" s="91" t="s">
        <v>52</v>
      </c>
      <c r="L8" s="91"/>
      <c r="M8" s="91"/>
      <c r="N8" s="93"/>
    </row>
    <row r="9" spans="1:14" ht="19.5" customHeight="1" x14ac:dyDescent="0.25">
      <c r="A9" s="78"/>
      <c r="B9" s="87"/>
      <c r="C9" s="89" t="s">
        <v>44</v>
      </c>
      <c r="D9" s="89"/>
      <c r="E9" s="89" t="s">
        <v>19</v>
      </c>
      <c r="F9" s="89"/>
      <c r="G9" s="89" t="s">
        <v>44</v>
      </c>
      <c r="H9" s="89"/>
      <c r="I9" s="89" t="s">
        <v>19</v>
      </c>
      <c r="J9" s="89"/>
      <c r="K9" s="89" t="s">
        <v>44</v>
      </c>
      <c r="L9" s="89"/>
      <c r="M9" s="89" t="s">
        <v>19</v>
      </c>
      <c r="N9" s="90"/>
    </row>
    <row r="10" spans="1:14" ht="18.75" customHeight="1" thickBot="1" x14ac:dyDescent="0.3">
      <c r="A10" s="79"/>
      <c r="B10" s="88"/>
      <c r="C10" s="58" t="s">
        <v>60</v>
      </c>
      <c r="D10" s="49" t="s">
        <v>45</v>
      </c>
      <c r="E10" s="82" t="s">
        <v>60</v>
      </c>
      <c r="F10" s="7" t="s">
        <v>45</v>
      </c>
      <c r="G10" s="82" t="s">
        <v>60</v>
      </c>
      <c r="H10" s="49" t="s">
        <v>45</v>
      </c>
      <c r="I10" s="82" t="s">
        <v>60</v>
      </c>
      <c r="J10" s="7" t="s">
        <v>45</v>
      </c>
      <c r="K10" s="82" t="s">
        <v>60</v>
      </c>
      <c r="L10" s="49" t="s">
        <v>45</v>
      </c>
      <c r="M10" s="82" t="s">
        <v>60</v>
      </c>
      <c r="N10" s="11" t="s">
        <v>45</v>
      </c>
    </row>
    <row r="11" spans="1:14" x14ac:dyDescent="0.25">
      <c r="A11" s="80" t="s">
        <v>21</v>
      </c>
      <c r="B11" s="10" t="s">
        <v>9</v>
      </c>
      <c r="C11" s="46">
        <v>472</v>
      </c>
      <c r="D11" s="28">
        <f t="shared" ref="D11:D23" si="0">C11/C$24*100</f>
        <v>5.6244041944709249</v>
      </c>
      <c r="E11" s="47">
        <v>1776514</v>
      </c>
      <c r="F11" s="28">
        <f t="shared" ref="F11:F23" si="1">E11/E$24*100</f>
        <v>6.6591203478173782</v>
      </c>
      <c r="G11" s="47">
        <v>0</v>
      </c>
      <c r="H11" s="59">
        <f t="shared" ref="H11:H23" si="2">G11/G$24*100</f>
        <v>0</v>
      </c>
      <c r="I11" s="57">
        <v>0</v>
      </c>
      <c r="J11" s="28">
        <f t="shared" ref="J11:J23" si="3">I11/I$24*100</f>
        <v>0</v>
      </c>
      <c r="K11" s="47">
        <f>C11+G11</f>
        <v>472</v>
      </c>
      <c r="L11" s="59">
        <f t="shared" ref="L11:L23" si="4">K11/K$24*100</f>
        <v>5.2351375332741794</v>
      </c>
      <c r="M11" s="47">
        <f t="shared" ref="M11:M23" si="5">E11+I11</f>
        <v>1776514</v>
      </c>
      <c r="N11" s="75">
        <f t="shared" ref="N11:N23" si="6">M11/M$24*100</f>
        <v>5.6137877205483866</v>
      </c>
    </row>
    <row r="12" spans="1:14" x14ac:dyDescent="0.25">
      <c r="A12" s="80" t="s">
        <v>22</v>
      </c>
      <c r="B12" s="10" t="s">
        <v>10</v>
      </c>
      <c r="C12" s="45">
        <v>793</v>
      </c>
      <c r="D12" s="28">
        <f t="shared" si="0"/>
        <v>9.4494756911344133</v>
      </c>
      <c r="E12" s="47">
        <v>3093786</v>
      </c>
      <c r="F12" s="28">
        <f t="shared" si="1"/>
        <v>11.596808865222865</v>
      </c>
      <c r="G12" s="47">
        <v>0</v>
      </c>
      <c r="H12" s="59">
        <f t="shared" si="2"/>
        <v>0</v>
      </c>
      <c r="I12" s="57">
        <v>0</v>
      </c>
      <c r="J12" s="28">
        <f t="shared" si="3"/>
        <v>0</v>
      </c>
      <c r="K12" s="47">
        <f t="shared" ref="K12:K23" si="7">C12+G12</f>
        <v>793</v>
      </c>
      <c r="L12" s="59">
        <f t="shared" si="4"/>
        <v>8.795474711623779</v>
      </c>
      <c r="M12" s="47">
        <f t="shared" si="5"/>
        <v>3093786</v>
      </c>
      <c r="N12" s="75">
        <f t="shared" si="6"/>
        <v>9.776369821349288</v>
      </c>
    </row>
    <row r="13" spans="1:14" x14ac:dyDescent="0.25">
      <c r="A13" s="80" t="s">
        <v>23</v>
      </c>
      <c r="B13" s="10" t="s">
        <v>11</v>
      </c>
      <c r="C13" s="45">
        <v>1200</v>
      </c>
      <c r="D13" s="28">
        <f t="shared" si="0"/>
        <v>14.299332697807435</v>
      </c>
      <c r="E13" s="47">
        <v>4362406</v>
      </c>
      <c r="F13" s="28">
        <f t="shared" si="1"/>
        <v>16.352129259910484</v>
      </c>
      <c r="G13" s="47">
        <v>0</v>
      </c>
      <c r="H13" s="59">
        <f t="shared" si="2"/>
        <v>0</v>
      </c>
      <c r="I13" s="57">
        <v>0</v>
      </c>
      <c r="J13" s="28">
        <f t="shared" si="3"/>
        <v>0</v>
      </c>
      <c r="K13" s="47">
        <f t="shared" si="7"/>
        <v>1200</v>
      </c>
      <c r="L13" s="59">
        <f t="shared" si="4"/>
        <v>13.309671694764862</v>
      </c>
      <c r="M13" s="47">
        <f t="shared" si="5"/>
        <v>4362406</v>
      </c>
      <c r="N13" s="75">
        <f t="shared" si="6"/>
        <v>13.785211506831136</v>
      </c>
    </row>
    <row r="14" spans="1:14" x14ac:dyDescent="0.25">
      <c r="A14" s="80" t="s">
        <v>24</v>
      </c>
      <c r="B14" s="10" t="s">
        <v>18</v>
      </c>
      <c r="C14" s="45">
        <v>473</v>
      </c>
      <c r="D14" s="28">
        <f t="shared" si="0"/>
        <v>5.6363203050524309</v>
      </c>
      <c r="E14" s="47">
        <v>1322240</v>
      </c>
      <c r="F14" s="28">
        <f t="shared" si="1"/>
        <v>4.9563106672382258</v>
      </c>
      <c r="G14" s="47">
        <v>0</v>
      </c>
      <c r="H14" s="59">
        <f t="shared" si="2"/>
        <v>0</v>
      </c>
      <c r="I14" s="57">
        <v>0</v>
      </c>
      <c r="J14" s="28">
        <f t="shared" si="3"/>
        <v>0</v>
      </c>
      <c r="K14" s="47">
        <f t="shared" si="7"/>
        <v>473</v>
      </c>
      <c r="L14" s="59">
        <f t="shared" si="4"/>
        <v>5.2462289263531501</v>
      </c>
      <c r="M14" s="47">
        <f t="shared" si="5"/>
        <v>1322240</v>
      </c>
      <c r="N14" s="75">
        <f t="shared" si="6"/>
        <v>4.1782809905342138</v>
      </c>
    </row>
    <row r="15" spans="1:14" x14ac:dyDescent="0.25">
      <c r="A15" s="80" t="s">
        <v>25</v>
      </c>
      <c r="B15" s="10" t="s">
        <v>13</v>
      </c>
      <c r="C15" s="45">
        <v>488</v>
      </c>
      <c r="D15" s="28">
        <f t="shared" si="0"/>
        <v>5.8150619637750234</v>
      </c>
      <c r="E15" s="47">
        <v>1472580</v>
      </c>
      <c r="F15" s="28">
        <f t="shared" si="1"/>
        <v>5.5198481080300601</v>
      </c>
      <c r="G15" s="47">
        <v>551</v>
      </c>
      <c r="H15" s="59">
        <f t="shared" si="2"/>
        <v>88.301282051282044</v>
      </c>
      <c r="I15" s="57">
        <v>4460163</v>
      </c>
      <c r="J15" s="28">
        <f t="shared" si="3"/>
        <v>89.784308128484298</v>
      </c>
      <c r="K15" s="47">
        <f t="shared" si="7"/>
        <v>1039</v>
      </c>
      <c r="L15" s="59">
        <f t="shared" si="4"/>
        <v>11.523957409050576</v>
      </c>
      <c r="M15" s="47">
        <f t="shared" si="5"/>
        <v>5932743</v>
      </c>
      <c r="N15" s="75">
        <f t="shared" si="6"/>
        <v>18.74747950343729</v>
      </c>
    </row>
    <row r="16" spans="1:14" x14ac:dyDescent="0.25">
      <c r="A16" s="80" t="s">
        <v>26</v>
      </c>
      <c r="B16" s="10" t="s">
        <v>14</v>
      </c>
      <c r="C16" s="45">
        <v>387</v>
      </c>
      <c r="D16" s="28">
        <f t="shared" si="0"/>
        <v>4.611534795042898</v>
      </c>
      <c r="E16" s="47">
        <v>1347653</v>
      </c>
      <c r="F16" s="28">
        <f t="shared" si="1"/>
        <v>5.0515692609780345</v>
      </c>
      <c r="G16" s="47">
        <v>0</v>
      </c>
      <c r="H16" s="59">
        <f t="shared" si="2"/>
        <v>0</v>
      </c>
      <c r="I16" s="57">
        <v>0</v>
      </c>
      <c r="J16" s="28">
        <f t="shared" si="3"/>
        <v>0</v>
      </c>
      <c r="K16" s="47">
        <f t="shared" si="7"/>
        <v>387</v>
      </c>
      <c r="L16" s="59">
        <f t="shared" si="4"/>
        <v>4.2923691215616682</v>
      </c>
      <c r="M16" s="47">
        <f t="shared" si="5"/>
        <v>1347653</v>
      </c>
      <c r="N16" s="75">
        <f t="shared" si="6"/>
        <v>4.258586120323395</v>
      </c>
    </row>
    <row r="17" spans="1:14" x14ac:dyDescent="0.25">
      <c r="A17" s="80" t="s">
        <v>27</v>
      </c>
      <c r="B17" s="10" t="s">
        <v>15</v>
      </c>
      <c r="C17" s="46">
        <v>1012</v>
      </c>
      <c r="D17" s="28">
        <f t="shared" si="0"/>
        <v>12.059103908484271</v>
      </c>
      <c r="E17" s="47">
        <v>3140185</v>
      </c>
      <c r="F17" s="28">
        <f t="shared" si="1"/>
        <v>11.77073179801055</v>
      </c>
      <c r="G17" s="47">
        <v>0</v>
      </c>
      <c r="H17" s="59">
        <f t="shared" si="2"/>
        <v>0</v>
      </c>
      <c r="I17" s="57">
        <v>0</v>
      </c>
      <c r="J17" s="28">
        <f t="shared" si="3"/>
        <v>0</v>
      </c>
      <c r="K17" s="47">
        <f t="shared" si="7"/>
        <v>1012</v>
      </c>
      <c r="L17" s="59">
        <f t="shared" si="4"/>
        <v>11.224489795918368</v>
      </c>
      <c r="M17" s="47">
        <f t="shared" si="5"/>
        <v>3140185</v>
      </c>
      <c r="N17" s="75">
        <f t="shared" si="6"/>
        <v>9.9229907522542664</v>
      </c>
    </row>
    <row r="18" spans="1:14" x14ac:dyDescent="0.25">
      <c r="A18" s="80" t="s">
        <v>28</v>
      </c>
      <c r="B18" s="10" t="s">
        <v>16</v>
      </c>
      <c r="C18" s="45">
        <v>334</v>
      </c>
      <c r="D18" s="28">
        <f t="shared" si="0"/>
        <v>3.9799809342230694</v>
      </c>
      <c r="E18" s="47">
        <v>1443353</v>
      </c>
      <c r="F18" s="28">
        <f t="shared" si="1"/>
        <v>5.4102930409685799</v>
      </c>
      <c r="G18" s="47">
        <v>0</v>
      </c>
      <c r="H18" s="59">
        <f t="shared" si="2"/>
        <v>0</v>
      </c>
      <c r="I18" s="57">
        <v>0</v>
      </c>
      <c r="J18" s="28">
        <f t="shared" si="3"/>
        <v>0</v>
      </c>
      <c r="K18" s="47">
        <f t="shared" si="7"/>
        <v>334</v>
      </c>
      <c r="L18" s="59">
        <f t="shared" si="4"/>
        <v>3.7045252883762201</v>
      </c>
      <c r="M18" s="47">
        <f t="shared" si="5"/>
        <v>1443353</v>
      </c>
      <c r="N18" s="75">
        <f t="shared" si="6"/>
        <v>4.5609983078189513</v>
      </c>
    </row>
    <row r="19" spans="1:14" x14ac:dyDescent="0.25">
      <c r="A19" s="80" t="s">
        <v>29</v>
      </c>
      <c r="B19" s="10" t="s">
        <v>8</v>
      </c>
      <c r="C19" s="45">
        <v>772</v>
      </c>
      <c r="D19" s="28">
        <f t="shared" si="0"/>
        <v>9.1992373689227822</v>
      </c>
      <c r="E19" s="47">
        <v>2447074</v>
      </c>
      <c r="F19" s="28">
        <f t="shared" si="1"/>
        <v>9.1726607648545766</v>
      </c>
      <c r="G19" s="47">
        <v>0</v>
      </c>
      <c r="H19" s="59">
        <f t="shared" si="2"/>
        <v>0</v>
      </c>
      <c r="I19" s="57">
        <v>0</v>
      </c>
      <c r="J19" s="28">
        <f t="shared" si="3"/>
        <v>0</v>
      </c>
      <c r="K19" s="47">
        <f t="shared" si="7"/>
        <v>772</v>
      </c>
      <c r="L19" s="59">
        <f t="shared" si="4"/>
        <v>8.562555456965395</v>
      </c>
      <c r="M19" s="47">
        <f t="shared" si="5"/>
        <v>2447074</v>
      </c>
      <c r="N19" s="75">
        <f t="shared" si="6"/>
        <v>7.7327586343103532</v>
      </c>
    </row>
    <row r="20" spans="1:14" x14ac:dyDescent="0.25">
      <c r="A20" s="80" t="s">
        <v>30</v>
      </c>
      <c r="B20" s="10" t="s">
        <v>12</v>
      </c>
      <c r="C20" s="45">
        <v>403</v>
      </c>
      <c r="D20" s="28">
        <f t="shared" si="0"/>
        <v>4.8021925643469974</v>
      </c>
      <c r="E20" s="64">
        <v>1439750</v>
      </c>
      <c r="F20" s="65">
        <f t="shared" si="1"/>
        <v>5.3967874842360199</v>
      </c>
      <c r="G20" s="64">
        <v>0</v>
      </c>
      <c r="H20" s="66">
        <f t="shared" si="2"/>
        <v>0</v>
      </c>
      <c r="I20" s="67">
        <v>0</v>
      </c>
      <c r="J20" s="65">
        <f t="shared" si="3"/>
        <v>0</v>
      </c>
      <c r="K20" s="64">
        <f t="shared" si="7"/>
        <v>403</v>
      </c>
      <c r="L20" s="66">
        <f t="shared" si="4"/>
        <v>4.4698314108251997</v>
      </c>
      <c r="M20" s="64">
        <f t="shared" si="5"/>
        <v>1439750</v>
      </c>
      <c r="N20" s="75">
        <f t="shared" si="6"/>
        <v>4.5496128207599487</v>
      </c>
    </row>
    <row r="21" spans="1:14" x14ac:dyDescent="0.25">
      <c r="A21" s="80" t="s">
        <v>31</v>
      </c>
      <c r="B21" s="10" t="s">
        <v>49</v>
      </c>
      <c r="C21" s="45">
        <v>992</v>
      </c>
      <c r="D21" s="28">
        <f t="shared" si="0"/>
        <v>11.820781696854146</v>
      </c>
      <c r="E21" s="68">
        <v>2609785</v>
      </c>
      <c r="F21" s="65">
        <f t="shared" si="1"/>
        <v>9.7825699076554287</v>
      </c>
      <c r="G21" s="64">
        <v>0</v>
      </c>
      <c r="H21" s="66">
        <f t="shared" si="2"/>
        <v>0</v>
      </c>
      <c r="I21" s="67">
        <v>0</v>
      </c>
      <c r="J21" s="65">
        <f t="shared" si="3"/>
        <v>0</v>
      </c>
      <c r="K21" s="64">
        <f t="shared" si="7"/>
        <v>992</v>
      </c>
      <c r="L21" s="66">
        <f t="shared" si="4"/>
        <v>11.002661934338953</v>
      </c>
      <c r="M21" s="64">
        <f t="shared" si="5"/>
        <v>2609785</v>
      </c>
      <c r="N21" s="75">
        <f t="shared" si="6"/>
        <v>8.2469257130939422</v>
      </c>
    </row>
    <row r="22" spans="1:14" x14ac:dyDescent="0.25">
      <c r="A22" s="80" t="s">
        <v>32</v>
      </c>
      <c r="B22" s="10" t="s">
        <v>17</v>
      </c>
      <c r="C22" s="45">
        <v>76</v>
      </c>
      <c r="D22" s="28">
        <f t="shared" si="0"/>
        <v>0.90562440419447099</v>
      </c>
      <c r="E22" s="64">
        <v>273816</v>
      </c>
      <c r="F22" s="65">
        <f t="shared" si="1"/>
        <v>1.0263773306362702</v>
      </c>
      <c r="G22" s="64">
        <v>0</v>
      </c>
      <c r="H22" s="66">
        <f t="shared" si="2"/>
        <v>0</v>
      </c>
      <c r="I22" s="67">
        <v>0</v>
      </c>
      <c r="J22" s="65">
        <f t="shared" si="3"/>
        <v>0</v>
      </c>
      <c r="K22" s="64">
        <f t="shared" si="7"/>
        <v>76</v>
      </c>
      <c r="L22" s="66">
        <f t="shared" si="4"/>
        <v>0.84294587400177456</v>
      </c>
      <c r="M22" s="64">
        <f t="shared" si="5"/>
        <v>273816</v>
      </c>
      <c r="N22" s="75">
        <f t="shared" si="6"/>
        <v>0.86525909646063981</v>
      </c>
    </row>
    <row r="23" spans="1:14" x14ac:dyDescent="0.25">
      <c r="A23" s="80" t="s">
        <v>33</v>
      </c>
      <c r="B23" s="10" t="s">
        <v>20</v>
      </c>
      <c r="C23" s="45">
        <v>990</v>
      </c>
      <c r="D23" s="28">
        <f t="shared" si="0"/>
        <v>11.796949475691134</v>
      </c>
      <c r="E23" s="64">
        <v>1948766</v>
      </c>
      <c r="F23" s="65">
        <f t="shared" si="1"/>
        <v>7.3047931644415298</v>
      </c>
      <c r="G23" s="64">
        <v>73</v>
      </c>
      <c r="H23" s="66">
        <f t="shared" si="2"/>
        <v>11.698717948717949</v>
      </c>
      <c r="I23" s="67">
        <v>507479</v>
      </c>
      <c r="J23" s="65">
        <f t="shared" si="3"/>
        <v>10.215691871515702</v>
      </c>
      <c r="K23" s="64">
        <f t="shared" si="7"/>
        <v>1063</v>
      </c>
      <c r="L23" s="66">
        <f t="shared" si="4"/>
        <v>11.790150842945874</v>
      </c>
      <c r="M23" s="64">
        <f t="shared" si="5"/>
        <v>2456245</v>
      </c>
      <c r="N23" s="75">
        <f t="shared" si="6"/>
        <v>7.7617390122781877</v>
      </c>
    </row>
    <row r="24" spans="1:14" ht="15.75" thickBot="1" x14ac:dyDescent="0.3">
      <c r="A24" s="81"/>
      <c r="B24" s="51" t="s">
        <v>48</v>
      </c>
      <c r="C24" s="56">
        <f t="shared" ref="C24:N24" si="8">SUM(C11:C23)</f>
        <v>8392</v>
      </c>
      <c r="D24" s="52">
        <f t="shared" si="8"/>
        <v>100</v>
      </c>
      <c r="E24" s="69">
        <f t="shared" si="8"/>
        <v>26677908</v>
      </c>
      <c r="F24" s="70">
        <f t="shared" si="8"/>
        <v>100</v>
      </c>
      <c r="G24" s="69">
        <f t="shared" si="8"/>
        <v>624</v>
      </c>
      <c r="H24" s="70">
        <f t="shared" si="8"/>
        <v>100</v>
      </c>
      <c r="I24" s="69">
        <f t="shared" si="8"/>
        <v>4967642</v>
      </c>
      <c r="J24" s="71">
        <f t="shared" si="8"/>
        <v>100</v>
      </c>
      <c r="K24" s="69">
        <f t="shared" si="8"/>
        <v>9016</v>
      </c>
      <c r="L24" s="70">
        <f t="shared" si="8"/>
        <v>100</v>
      </c>
      <c r="M24" s="69">
        <f t="shared" si="8"/>
        <v>31645550</v>
      </c>
      <c r="N24" s="76">
        <f t="shared" si="8"/>
        <v>99.999999999999986</v>
      </c>
    </row>
    <row r="26" spans="1:14" s="94" customFormat="1" ht="15" customHeight="1" x14ac:dyDescent="0.25">
      <c r="A26" s="94" t="s">
        <v>54</v>
      </c>
    </row>
    <row r="27" spans="1:14" x14ac:dyDescent="0.25">
      <c r="B27" s="14"/>
      <c r="C27" s="29"/>
      <c r="D27" s="14"/>
      <c r="E27" s="30"/>
      <c r="F27" s="14"/>
      <c r="G27" s="29"/>
      <c r="H27" s="14"/>
      <c r="I27" s="31"/>
      <c r="J27" s="29"/>
      <c r="K27" s="29"/>
      <c r="L27" s="14"/>
      <c r="M27" s="31"/>
      <c r="N27" s="29"/>
    </row>
    <row r="28" spans="1:14" x14ac:dyDescent="0.25">
      <c r="B28" s="14"/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B29" s="18"/>
      <c r="C29" s="17"/>
      <c r="D29" s="14"/>
      <c r="E29" s="15"/>
      <c r="F29" s="15"/>
      <c r="G29" s="14"/>
      <c r="H29" s="14"/>
      <c r="I29" s="62"/>
      <c r="J29" s="14"/>
      <c r="K29" s="14"/>
      <c r="L29" s="14"/>
      <c r="M29" s="62"/>
      <c r="N29" s="14"/>
    </row>
    <row r="30" spans="1:14" x14ac:dyDescent="0.25">
      <c r="B30" s="18"/>
      <c r="C30" s="17"/>
      <c r="D30" s="14"/>
      <c r="E30" s="15"/>
      <c r="F30" s="15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4"/>
      <c r="F36" s="14"/>
      <c r="G36" s="15"/>
      <c r="H36" s="14"/>
      <c r="I36" s="14"/>
      <c r="J36" s="14"/>
      <c r="K36" s="15"/>
      <c r="L36" s="14"/>
      <c r="M36" s="14"/>
      <c r="N36" s="14"/>
    </row>
    <row r="37" spans="2:14" x14ac:dyDescent="0.25">
      <c r="B37" s="18"/>
      <c r="C37" s="17"/>
      <c r="D37" s="14"/>
      <c r="E37" s="14"/>
      <c r="F37" s="14"/>
      <c r="G37" s="15"/>
      <c r="H37" s="14"/>
      <c r="I37" s="14"/>
      <c r="J37" s="14"/>
      <c r="K37" s="15"/>
      <c r="L37" s="14"/>
      <c r="M37" s="14"/>
      <c r="N37" s="14"/>
    </row>
    <row r="38" spans="2:14" x14ac:dyDescent="0.25">
      <c r="B38" s="18"/>
      <c r="C38" s="17"/>
      <c r="D38" s="14"/>
      <c r="E38" s="30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1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G42" s="15"/>
      <c r="K42" s="15"/>
    </row>
    <row r="43" spans="2:14" x14ac:dyDescent="0.25">
      <c r="G43" s="14"/>
      <c r="K43" s="14"/>
    </row>
  </sheetData>
  <mergeCells count="11">
    <mergeCell ref="A26:XFD26"/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29:C41 E12:E15 I11:I14 I16:I23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K11:K22 M11:M22 L11:L22 K23 M23 L2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2026-05-29T12:20:21Z</cp:lastPrinted>
  <dcterms:created xsi:type="dcterms:W3CDTF">2018-01-08T12:56:16Z</dcterms:created>
  <dcterms:modified xsi:type="dcterms:W3CDTF">2026-06-08T08:43:12Z</dcterms:modified>
</cp:coreProperties>
</file>