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Mjesečni EXCEL\2026\IV - 2026\Jezici\"/>
    </mc:Choice>
  </mc:AlternateContent>
  <xr:revisionPtr revIDLastSave="0" documentId="13_ncr:1_{0112679A-0B65-44FF-A387-E23EF7AE0F5E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BiH" sheetId="41" r:id="rId1"/>
    <sheet name="FBiH" sheetId="42" r:id="rId2"/>
    <sheet name="RS" sheetId="4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M23" i="43" l="1"/>
  <c r="M15" i="43"/>
  <c r="E24" i="43"/>
  <c r="C11" i="41"/>
  <c r="I11" i="41"/>
  <c r="I24" i="43" l="1"/>
  <c r="C24" i="43" l="1"/>
  <c r="M11" i="42" l="1"/>
  <c r="C21" i="42"/>
  <c r="D11" i="42" l="1"/>
  <c r="I21" i="42"/>
  <c r="K11" i="43" l="1"/>
  <c r="K12" i="43"/>
  <c r="K13" i="43"/>
  <c r="K14" i="43"/>
  <c r="K15" i="43"/>
  <c r="K16" i="43"/>
  <c r="K17" i="43"/>
  <c r="K18" i="43"/>
  <c r="K19" i="43"/>
  <c r="K20" i="43"/>
  <c r="K21" i="43"/>
  <c r="K22" i="43"/>
  <c r="K23" i="43"/>
  <c r="G24" i="43"/>
  <c r="H12" i="43" s="1"/>
  <c r="D11" i="43"/>
  <c r="K24" i="43" l="1"/>
  <c r="D21" i="43"/>
  <c r="D19" i="43"/>
  <c r="D15" i="43"/>
  <c r="D13" i="43"/>
  <c r="H21" i="43"/>
  <c r="H19" i="43"/>
  <c r="H17" i="43"/>
  <c r="H15" i="43"/>
  <c r="H13" i="43"/>
  <c r="H11" i="43"/>
  <c r="D23" i="43"/>
  <c r="D22" i="43"/>
  <c r="D20" i="43"/>
  <c r="D18" i="43"/>
  <c r="D16" i="43"/>
  <c r="D14" i="43"/>
  <c r="D12" i="43"/>
  <c r="H23" i="43"/>
  <c r="H22" i="43"/>
  <c r="H20" i="43"/>
  <c r="H18" i="43"/>
  <c r="H16" i="43"/>
  <c r="H14" i="43"/>
  <c r="D17" i="43"/>
  <c r="I33" i="41"/>
  <c r="I32" i="41"/>
  <c r="I31" i="41"/>
  <c r="I30" i="41"/>
  <c r="I29" i="41"/>
  <c r="I28" i="41"/>
  <c r="I27" i="41"/>
  <c r="I26" i="41"/>
  <c r="I25" i="41"/>
  <c r="I24" i="41"/>
  <c r="I23" i="41"/>
  <c r="I22" i="41"/>
  <c r="I21" i="41"/>
  <c r="I20" i="41"/>
  <c r="I19" i="41"/>
  <c r="I18" i="41"/>
  <c r="I17" i="41"/>
  <c r="I16" i="41"/>
  <c r="I15" i="41"/>
  <c r="I14" i="41"/>
  <c r="I13" i="41"/>
  <c r="I12" i="41"/>
  <c r="G33" i="41"/>
  <c r="G32" i="41"/>
  <c r="G31" i="41"/>
  <c r="G30" i="41"/>
  <c r="G29" i="41"/>
  <c r="G28" i="41"/>
  <c r="G27" i="41"/>
  <c r="G26" i="41"/>
  <c r="G25" i="41"/>
  <c r="G24" i="41"/>
  <c r="G23" i="41"/>
  <c r="G22" i="41"/>
  <c r="G21" i="41"/>
  <c r="G20" i="41"/>
  <c r="G19" i="41"/>
  <c r="G18" i="41"/>
  <c r="G17" i="41"/>
  <c r="G16" i="41"/>
  <c r="G15" i="41"/>
  <c r="G14" i="41"/>
  <c r="G13" i="41"/>
  <c r="G12" i="41"/>
  <c r="G11" i="41"/>
  <c r="E33" i="41"/>
  <c r="E32" i="41"/>
  <c r="E31" i="41"/>
  <c r="E30" i="41"/>
  <c r="E29" i="41"/>
  <c r="E28" i="41"/>
  <c r="E27" i="41"/>
  <c r="E26" i="41"/>
  <c r="E25" i="41"/>
  <c r="E24" i="41"/>
  <c r="E23" i="41"/>
  <c r="E22" i="41"/>
  <c r="M22" i="41" s="1"/>
  <c r="E21" i="41"/>
  <c r="E20" i="41"/>
  <c r="E19" i="41"/>
  <c r="E18" i="41"/>
  <c r="E17" i="41"/>
  <c r="E16" i="41"/>
  <c r="E15" i="41"/>
  <c r="E14" i="41"/>
  <c r="E13" i="41"/>
  <c r="E12" i="41"/>
  <c r="E11" i="41"/>
  <c r="M11" i="41" s="1"/>
  <c r="C33" i="41"/>
  <c r="C29" i="41"/>
  <c r="C23" i="41"/>
  <c r="C24" i="41"/>
  <c r="C25" i="41"/>
  <c r="C26" i="41"/>
  <c r="C27" i="41"/>
  <c r="C22" i="41"/>
  <c r="C20" i="41"/>
  <c r="C19" i="41"/>
  <c r="C17" i="41"/>
  <c r="C16" i="41"/>
  <c r="C13" i="41"/>
  <c r="C31" i="41"/>
  <c r="C32" i="41"/>
  <c r="C30" i="41"/>
  <c r="C28" i="41"/>
  <c r="C21" i="41"/>
  <c r="C18" i="41"/>
  <c r="C15" i="41"/>
  <c r="C14" i="41"/>
  <c r="C12" i="41"/>
  <c r="M25" i="41" l="1"/>
  <c r="M19" i="41"/>
  <c r="M24" i="41"/>
  <c r="M31" i="41"/>
  <c r="M30" i="41"/>
  <c r="M26" i="41"/>
  <c r="M27" i="41"/>
  <c r="M16" i="41"/>
  <c r="M17" i="41"/>
  <c r="M18" i="41"/>
  <c r="M15" i="41"/>
  <c r="M21" i="41"/>
  <c r="M23" i="41"/>
  <c r="M14" i="41"/>
  <c r="M28" i="41"/>
  <c r="M29" i="41"/>
  <c r="M13" i="41"/>
  <c r="M32" i="41"/>
  <c r="I34" i="41"/>
  <c r="M12" i="41"/>
  <c r="M33" i="41"/>
  <c r="M20" i="41"/>
  <c r="L11" i="43"/>
  <c r="L19" i="43"/>
  <c r="L13" i="43"/>
  <c r="L14" i="43"/>
  <c r="L22" i="43"/>
  <c r="L15" i="43"/>
  <c r="L12" i="43"/>
  <c r="L18" i="43"/>
  <c r="L17" i="43"/>
  <c r="L16" i="43"/>
  <c r="L20" i="43"/>
  <c r="L23" i="43"/>
  <c r="L21" i="43"/>
  <c r="D24" i="43"/>
  <c r="H24" i="43"/>
  <c r="E34" i="41"/>
  <c r="G34" i="41"/>
  <c r="C34" i="41"/>
  <c r="M34" i="41" l="1"/>
  <c r="L24" i="43"/>
  <c r="K12" i="42"/>
  <c r="K12" i="41" s="1"/>
  <c r="K13" i="42"/>
  <c r="K14" i="41" s="1"/>
  <c r="K14" i="42"/>
  <c r="K15" i="41" s="1"/>
  <c r="K15" i="42"/>
  <c r="K18" i="41" s="1"/>
  <c r="K16" i="42"/>
  <c r="K21" i="41" s="1"/>
  <c r="K17" i="42"/>
  <c r="K28" i="41" s="1"/>
  <c r="K18" i="42"/>
  <c r="K30" i="41" s="1"/>
  <c r="K19" i="42"/>
  <c r="K31" i="41" s="1"/>
  <c r="K20" i="42"/>
  <c r="K32" i="41" s="1"/>
  <c r="K11" i="42"/>
  <c r="K11" i="41" s="1"/>
  <c r="D23" i="41"/>
  <c r="F23" i="41"/>
  <c r="H23" i="41"/>
  <c r="J23" i="41"/>
  <c r="D33" i="41" l="1"/>
  <c r="D31" i="41"/>
  <c r="D28" i="41"/>
  <c r="D26" i="41"/>
  <c r="D24" i="41"/>
  <c r="F33" i="41"/>
  <c r="F31" i="41"/>
  <c r="F28" i="41"/>
  <c r="F26" i="41"/>
  <c r="F24" i="41"/>
  <c r="H33" i="41"/>
  <c r="H31" i="41"/>
  <c r="H28" i="41"/>
  <c r="H26" i="41"/>
  <c r="H24" i="41"/>
  <c r="J33" i="41"/>
  <c r="J31" i="41"/>
  <c r="J28" i="41"/>
  <c r="J26" i="41"/>
  <c r="J24" i="41"/>
  <c r="D32" i="41"/>
  <c r="D30" i="41"/>
  <c r="D29" i="41"/>
  <c r="D27" i="41"/>
  <c r="D25" i="41"/>
  <c r="F32" i="41"/>
  <c r="F30" i="41"/>
  <c r="F29" i="41"/>
  <c r="F27" i="41"/>
  <c r="F25" i="41"/>
  <c r="H32" i="41"/>
  <c r="H30" i="41"/>
  <c r="H29" i="41"/>
  <c r="H27" i="41"/>
  <c r="H25" i="41"/>
  <c r="J32" i="41"/>
  <c r="J30" i="41"/>
  <c r="J29" i="41"/>
  <c r="J27" i="41"/>
  <c r="J25" i="41"/>
  <c r="J22" i="41"/>
  <c r="H22" i="41"/>
  <c r="F22" i="41"/>
  <c r="D22" i="41"/>
  <c r="J21" i="41"/>
  <c r="H21" i="41"/>
  <c r="F21" i="41"/>
  <c r="D21" i="41"/>
  <c r="J20" i="41"/>
  <c r="H20" i="41"/>
  <c r="F20" i="41"/>
  <c r="D20" i="41"/>
  <c r="J19" i="41"/>
  <c r="H19" i="41"/>
  <c r="F19" i="41"/>
  <c r="D19" i="41"/>
  <c r="J18" i="41"/>
  <c r="H18" i="41"/>
  <c r="F18" i="41"/>
  <c r="D18" i="41"/>
  <c r="J17" i="41"/>
  <c r="H17" i="41"/>
  <c r="F17" i="41"/>
  <c r="D17" i="41"/>
  <c r="J16" i="41"/>
  <c r="H16" i="41"/>
  <c r="F16" i="41"/>
  <c r="D16" i="41"/>
  <c r="J15" i="41"/>
  <c r="H15" i="41"/>
  <c r="F15" i="41"/>
  <c r="D15" i="41"/>
  <c r="J14" i="41"/>
  <c r="H14" i="41"/>
  <c r="F14" i="41"/>
  <c r="D14" i="41"/>
  <c r="J13" i="41"/>
  <c r="H13" i="41"/>
  <c r="F13" i="41"/>
  <c r="D13" i="41"/>
  <c r="J12" i="41"/>
  <c r="H12" i="41"/>
  <c r="F12" i="41"/>
  <c r="D12" i="41"/>
  <c r="J11" i="41"/>
  <c r="H11" i="41"/>
  <c r="F11" i="41"/>
  <c r="D11" i="41"/>
  <c r="J19" i="42"/>
  <c r="G21" i="42"/>
  <c r="E21" i="42"/>
  <c r="M20" i="42"/>
  <c r="M19" i="42"/>
  <c r="M18" i="42"/>
  <c r="M17" i="42"/>
  <c r="M16" i="42"/>
  <c r="M15" i="42"/>
  <c r="M14" i="42"/>
  <c r="M13" i="42"/>
  <c r="M12" i="42"/>
  <c r="J12" i="42"/>
  <c r="M11" i="43"/>
  <c r="M22" i="43"/>
  <c r="M21" i="43"/>
  <c r="M20" i="43"/>
  <c r="M19" i="43"/>
  <c r="M18" i="43"/>
  <c r="M17" i="43"/>
  <c r="M16" i="43"/>
  <c r="M14" i="43"/>
  <c r="M13" i="43"/>
  <c r="M12" i="43"/>
  <c r="K16" i="41"/>
  <c r="K19" i="41"/>
  <c r="K20" i="41"/>
  <c r="K22" i="41"/>
  <c r="K23" i="41"/>
  <c r="K24" i="41"/>
  <c r="K25" i="41"/>
  <c r="K26" i="41"/>
  <c r="K27" i="41"/>
  <c r="K29" i="41"/>
  <c r="K33" i="41"/>
  <c r="K13" i="41"/>
  <c r="M24" i="43" l="1"/>
  <c r="N23" i="43" s="1"/>
  <c r="F19" i="42"/>
  <c r="H20" i="42"/>
  <c r="M21" i="42"/>
  <c r="F34" i="41"/>
  <c r="D34" i="41"/>
  <c r="H34" i="41"/>
  <c r="J34" i="41"/>
  <c r="F14" i="42"/>
  <c r="F17" i="42"/>
  <c r="F12" i="42"/>
  <c r="F11" i="42"/>
  <c r="F13" i="42"/>
  <c r="H14" i="42"/>
  <c r="H15" i="42"/>
  <c r="H16" i="42"/>
  <c r="H11" i="42"/>
  <c r="H12" i="42"/>
  <c r="H13" i="42"/>
  <c r="H17" i="42"/>
  <c r="H18" i="42"/>
  <c r="H19" i="42"/>
  <c r="F15" i="42"/>
  <c r="F20" i="42"/>
  <c r="K17" i="41"/>
  <c r="J15" i="42"/>
  <c r="J17" i="42"/>
  <c r="J20" i="42"/>
  <c r="F16" i="42"/>
  <c r="F18" i="42"/>
  <c r="J11" i="42"/>
  <c r="J13" i="42"/>
  <c r="J14" i="42"/>
  <c r="J16" i="42"/>
  <c r="J18" i="42"/>
  <c r="D19" i="42"/>
  <c r="D17" i="42"/>
  <c r="D15" i="42"/>
  <c r="D12" i="42"/>
  <c r="D20" i="42"/>
  <c r="D18" i="42"/>
  <c r="D16" i="42"/>
  <c r="D14" i="42"/>
  <c r="D13" i="42"/>
  <c r="K21" i="42"/>
  <c r="L12" i="42" l="1"/>
  <c r="N12" i="42"/>
  <c r="K34" i="41"/>
  <c r="L23" i="41" s="1"/>
  <c r="N25" i="41"/>
  <c r="N20" i="43"/>
  <c r="N16" i="43"/>
  <c r="N12" i="43"/>
  <c r="N22" i="43"/>
  <c r="N18" i="43"/>
  <c r="N14" i="43"/>
  <c r="D21" i="42"/>
  <c r="F21" i="42"/>
  <c r="H21" i="42"/>
  <c r="N21" i="43"/>
  <c r="N19" i="43"/>
  <c r="N17" i="43"/>
  <c r="N15" i="43"/>
  <c r="N13" i="43"/>
  <c r="N11" i="43"/>
  <c r="J21" i="42"/>
  <c r="N20" i="42"/>
  <c r="N16" i="42"/>
  <c r="N13" i="42"/>
  <c r="N18" i="42"/>
  <c r="N14" i="42"/>
  <c r="N11" i="42"/>
  <c r="L20" i="42"/>
  <c r="L18" i="42"/>
  <c r="L16" i="42"/>
  <c r="L14" i="42"/>
  <c r="L13" i="42"/>
  <c r="L11" i="42"/>
  <c r="L19" i="42"/>
  <c r="L17" i="42"/>
  <c r="L15" i="42"/>
  <c r="N19" i="42"/>
  <c r="N17" i="42"/>
  <c r="N15" i="42"/>
  <c r="L24" i="41" l="1"/>
  <c r="L30" i="41"/>
  <c r="L20" i="41"/>
  <c r="L28" i="41"/>
  <c r="L16" i="41"/>
  <c r="L31" i="41"/>
  <c r="L21" i="41"/>
  <c r="L11" i="41"/>
  <c r="L25" i="41"/>
  <c r="L15" i="41"/>
  <c r="L29" i="41"/>
  <c r="L14" i="41"/>
  <c r="L26" i="41"/>
  <c r="L12" i="41"/>
  <c r="L33" i="41"/>
  <c r="L22" i="41"/>
  <c r="L18" i="41"/>
  <c r="L27" i="41"/>
  <c r="L32" i="41"/>
  <c r="L19" i="41"/>
  <c r="L13" i="41"/>
  <c r="L17" i="41"/>
  <c r="N32" i="41"/>
  <c r="N22" i="41"/>
  <c r="N19" i="41"/>
  <c r="N31" i="41"/>
  <c r="N27" i="41"/>
  <c r="N18" i="41"/>
  <c r="N11" i="41"/>
  <c r="N30" i="41"/>
  <c r="N12" i="41"/>
  <c r="N14" i="41"/>
  <c r="N21" i="41"/>
  <c r="N29" i="41"/>
  <c r="N26" i="41"/>
  <c r="N33" i="41"/>
  <c r="N20" i="41"/>
  <c r="N16" i="41"/>
  <c r="N13" i="41"/>
  <c r="N28" i="41"/>
  <c r="N15" i="41"/>
  <c r="N24" i="41"/>
  <c r="N17" i="41"/>
  <c r="N23" i="41"/>
  <c r="N24" i="43"/>
  <c r="N21" i="42"/>
  <c r="L21" i="42"/>
  <c r="L34" i="41" l="1"/>
  <c r="N34" i="41"/>
  <c r="J23" i="43" l="1"/>
  <c r="J22" i="43"/>
  <c r="J20" i="43"/>
  <c r="J18" i="43"/>
  <c r="J14" i="43"/>
  <c r="J21" i="43"/>
  <c r="J19" i="43"/>
  <c r="J17" i="43"/>
  <c r="J15" i="43"/>
  <c r="J13" i="43"/>
  <c r="J11" i="43"/>
  <c r="J16" i="43"/>
  <c r="J12" i="43"/>
  <c r="J24" i="43" l="1"/>
  <c r="F15" i="43" l="1"/>
  <c r="F11" i="43"/>
  <c r="F12" i="43"/>
  <c r="F13" i="43"/>
  <c r="F14" i="43"/>
  <c r="F16" i="43"/>
  <c r="F17" i="43"/>
  <c r="F18" i="43"/>
  <c r="F19" i="43"/>
  <c r="F20" i="43"/>
  <c r="F22" i="43"/>
  <c r="F21" i="43"/>
  <c r="F23" i="43"/>
  <c r="F24" i="43" l="1"/>
</calcChain>
</file>

<file path=xl/sharedStrings.xml><?xml version="1.0" encoding="utf-8"?>
<sst xmlns="http://schemas.openxmlformats.org/spreadsheetml/2006/main" count="167" uniqueCount="61">
  <si>
    <t>Camelija osiguranje d.d.</t>
  </si>
  <si>
    <t>Croatia osiguranje d.d.</t>
  </si>
  <si>
    <t>Euroherc osiguranje d.d.</t>
  </si>
  <si>
    <t>Grawe osiguranje d.d.</t>
  </si>
  <si>
    <t>Sarajevo-osiguranje d.d.</t>
  </si>
  <si>
    <t>Triglav osiguranje d.d.</t>
  </si>
  <si>
    <t>Uniqa osiguranje d.d.</t>
  </si>
  <si>
    <t>Društvo za osiguranje</t>
  </si>
  <si>
    <t>Osiguranje Aura a.d.</t>
  </si>
  <si>
    <t>Brčko-gas osiguranje d.d.</t>
  </si>
  <si>
    <t>Drina osiguranje a.d.</t>
  </si>
  <si>
    <t>Dunav osiguranje a.d.</t>
  </si>
  <si>
    <t>Osiguranje Garant d.d.</t>
  </si>
  <si>
    <t>Grawe osiguranje a.d.</t>
  </si>
  <si>
    <t>Krajina osiguranje a.d.</t>
  </si>
  <si>
    <t>Mikrofin osiguranje a.d.</t>
  </si>
  <si>
    <t>Nešković osiguranje a.d.</t>
  </si>
  <si>
    <t>SAS - Super P osiguranje a.d.</t>
  </si>
  <si>
    <t>Euros osiguranje a.d.</t>
  </si>
  <si>
    <t xml:space="preserve">Vrijednost isplaćenih šteta </t>
  </si>
  <si>
    <t>Wiener osiguranje a.d.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</si>
  <si>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</si>
  <si>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</si>
  <si>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</si>
  <si>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</si>
  <si>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</si>
  <si>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</si>
  <si>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</si>
  <si>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</si>
  <si>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</si>
  <si>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</si>
  <si>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</si>
  <si>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</si>
  <si>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</si>
  <si>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</si>
  <si>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</si>
  <si>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</si>
  <si>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</si>
  <si>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</si>
  <si>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</si>
  <si>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21.</t>
  </si>
  <si>
    <t>22.</t>
  </si>
  <si>
    <t>23.</t>
  </si>
  <si>
    <t xml:space="preserve">Broj isplaćenih šteta </t>
  </si>
  <si>
    <t>Udio (%)</t>
  </si>
  <si>
    <t>BROJ I VRIJEDNOST ISPLAĆENIH ŠTETA PO DRUŠTVIMA ZA OSIGURANJE U FEDERACIJI BOSNE I HERCEGOVINE*</t>
  </si>
  <si>
    <t>Adriatic osiguranje d.d.</t>
  </si>
  <si>
    <t>Ukupno:</t>
  </si>
  <si>
    <t>Premium osiguranje a.d.</t>
  </si>
  <si>
    <t>NEŽIVOTNO OSIGURANJE</t>
  </si>
  <si>
    <t>ŽIVOTNO OSIGURANJE</t>
  </si>
  <si>
    <t>NEŽIVOTNO I ŽIVOTNO OSIGURANJE</t>
  </si>
  <si>
    <t>Vienna osiguranje d.d.</t>
  </si>
  <si>
    <t>*Podaci su dati na osnovu nerevidiranih izvještaja društava sa sjedištem u Republici Srpskoj.</t>
  </si>
  <si>
    <t>BROJ I VRIJEDNOST ISPLAĆENIH ŠTETA PO DRUŠTVIMA ZA OSIGURANJE U REPUBLICI SRPSKOJ*</t>
  </si>
  <si>
    <t>ASA Central osiguranje d.d.</t>
  </si>
  <si>
    <t>*Podaci su dati na osnovu nerevidiranih izvještaja društava sa sjedištem u Federaciji Bosne i Hercegovine.</t>
  </si>
  <si>
    <t>BROJ I VRIJEDNOST ISPLAĆENIH ŠTETA PO DRUŠTVIMA ZA OSIGURANJE U BOSNI I HERCEGOVINI*</t>
  </si>
  <si>
    <t>*Podaci su dati na osnovu nerevidiranih izvještaja društava sa sjedištem u Federaciji Bosne i Hercegovine i Republici Srpskoj.</t>
  </si>
  <si>
    <t>I-IV-2026</t>
  </si>
  <si>
    <t>20.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</si>
</sst>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K_M_-;\-* #,##0.00\ _K_M_-;_-* &quot;-&quot;??\ _K_M_-;_-@_-"/>
    <numFmt numFmtId="165" formatCode="#,##0.00_ ;\-#,##0.00\ "/>
    <numFmt numFmtId="166" formatCode="_-* #,##0\ _k_n_-;\-* #,##0\ _k_n_-;_-* &quot;-&quot;??\ _k_n_-;_-@_-"/>
    <numFmt numFmtId="167" formatCode="#,##0_ ;\-#,##0\ "/>
  </numFmts>
  <fonts count="2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Cambria"/>
      <family val="1"/>
      <scheme val="major"/>
    </font>
    <font>
      <sz val="11"/>
      <color theme="1"/>
      <name val="Cambria"/>
      <family val="1"/>
      <charset val="238"/>
      <scheme val="major"/>
    </font>
    <font>
      <sz val="10"/>
      <color theme="1"/>
      <name val="Cambria"/>
      <family val="1"/>
      <charset val="238"/>
      <scheme val="major"/>
    </font>
    <font>
      <sz val="10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sz val="10"/>
      <color rgb="FF00B05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1"/>
      <color rgb="FF000000"/>
      <name val="Cambria"/>
      <family val="1"/>
      <charset val="238"/>
    </font>
    <font>
      <b/>
      <sz val="11"/>
      <color theme="1"/>
      <name val="Cambria"/>
      <family val="1"/>
      <scheme val="major"/>
    </font>
    <font>
      <sz val="10"/>
      <name val="Arial"/>
      <family val="2"/>
    </font>
    <font>
      <b/>
      <sz val="10"/>
      <name val="Cambria"/>
      <family val="1"/>
      <scheme val="major"/>
    </font>
    <font>
      <sz val="9"/>
      <color theme="1"/>
      <name val="Calibri"/>
      <family val="2"/>
      <charset val="238"/>
      <scheme val="minor"/>
    </font>
    <font>
      <sz val="9"/>
      <color theme="1"/>
      <name val="Cambria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theme="0" tint="-0.249977111117893"/>
      </right>
      <top/>
      <bottom/>
      <diagonal/>
    </border>
    <border>
      <left/>
      <right style="thin">
        <color theme="0" tint="-0.34998626667073579"/>
      </right>
      <top/>
      <bottom/>
      <diagonal/>
    </border>
    <border>
      <left/>
      <right style="thin">
        <color theme="4" tint="0.79998168889431442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theme="0" tint="-0.249977111117893"/>
      </left>
      <right/>
      <top/>
      <bottom/>
      <diagonal/>
    </border>
    <border>
      <left style="thin">
        <color theme="0" tint="-0.499984740745262"/>
      </left>
      <right/>
      <top/>
      <bottom/>
      <diagonal/>
    </border>
    <border>
      <left style="medium">
        <color indexed="64"/>
      </left>
      <right/>
      <top style="thin">
        <color theme="0" tint="-0.499984740745262"/>
      </top>
      <bottom style="medium">
        <color indexed="64"/>
      </bottom>
      <diagonal/>
    </border>
    <border>
      <left/>
      <right/>
      <top style="thin">
        <color theme="0" tint="-0.499984740745262"/>
      </top>
      <bottom style="medium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medium">
        <color indexed="64"/>
      </bottom>
      <diagonal/>
    </border>
    <border>
      <left/>
      <right style="medium">
        <color indexed="64"/>
      </right>
      <top style="thin">
        <color theme="0" tint="-0.499984740745262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 style="thin">
        <color theme="0" tint="-0.499984740745262"/>
      </top>
      <bottom style="medium">
        <color indexed="64"/>
      </bottom>
      <diagonal/>
    </border>
  </borders>
  <cellStyleXfs count="12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5" fillId="0" borderId="0" applyFont="0" applyFill="0" applyBorder="0" applyAlignment="0" applyProtection="0"/>
    <xf numFmtId="0" fontId="1" fillId="0" borderId="0"/>
    <xf numFmtId="0" fontId="5" fillId="0" borderId="0"/>
    <xf numFmtId="0" fontId="1" fillId="0" borderId="0"/>
    <xf numFmtId="0" fontId="6" fillId="0" borderId="0"/>
    <xf numFmtId="0" fontId="21" fillId="0" borderId="0"/>
  </cellStyleXfs>
  <cellXfs count="94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8" fillId="0" borderId="0" xfId="0" applyFont="1" applyBorder="1"/>
    <xf numFmtId="0" fontId="3" fillId="3" borderId="2" xfId="0" applyFont="1" applyFill="1" applyBorder="1"/>
    <xf numFmtId="0" fontId="3" fillId="3" borderId="6" xfId="0" applyFont="1" applyFill="1" applyBorder="1"/>
    <xf numFmtId="0" fontId="3" fillId="3" borderId="5" xfId="0" applyFont="1" applyFill="1" applyBorder="1"/>
    <xf numFmtId="49" fontId="7" fillId="3" borderId="1" xfId="6" applyNumberFormat="1" applyFont="1" applyFill="1" applyBorder="1" applyAlignment="1">
      <alignment horizontal="center" vertical="center" wrapText="1"/>
    </xf>
    <xf numFmtId="165" fontId="3" fillId="0" borderId="8" xfId="6" applyNumberFormat="1" applyFont="1" applyBorder="1" applyAlignment="1">
      <alignment horizontal="left" vertical="center"/>
    </xf>
    <xf numFmtId="4" fontId="0" fillId="0" borderId="0" xfId="0" applyNumberFormat="1"/>
    <xf numFmtId="165" fontId="9" fillId="0" borderId="10" xfId="6" applyNumberFormat="1" applyFont="1" applyBorder="1" applyAlignment="1">
      <alignment horizontal="left" vertical="center"/>
    </xf>
    <xf numFmtId="49" fontId="7" fillId="3" borderId="11" xfId="6" applyNumberFormat="1" applyFont="1" applyFill="1" applyBorder="1" applyAlignment="1">
      <alignment horizontal="center" vertical="center" wrapText="1"/>
    </xf>
    <xf numFmtId="4" fontId="12" fillId="0" borderId="0" xfId="0" applyNumberFormat="1" applyFont="1"/>
    <xf numFmtId="3" fontId="11" fillId="0" borderId="0" xfId="0" applyNumberFormat="1" applyFont="1"/>
    <xf numFmtId="0" fontId="0" fillId="0" borderId="0" xfId="0" applyFill="1" applyBorder="1"/>
    <xf numFmtId="3" fontId="10" fillId="0" borderId="0" xfId="3" applyNumberFormat="1" applyFont="1" applyFill="1" applyBorder="1" applyAlignment="1">
      <alignment horizontal="right" vertical="center"/>
    </xf>
    <xf numFmtId="0" fontId="11" fillId="0" borderId="0" xfId="0" applyFont="1" applyFill="1" applyBorder="1"/>
    <xf numFmtId="3" fontId="10" fillId="0" borderId="0" xfId="1" applyNumberFormat="1" applyFont="1" applyFill="1" applyBorder="1" applyAlignment="1" applyProtection="1">
      <alignment horizontal="right" vertical="center"/>
    </xf>
    <xf numFmtId="0" fontId="10" fillId="0" borderId="0" xfId="2" applyFont="1" applyFill="1" applyBorder="1" applyAlignment="1">
      <alignment horizontal="left" vertical="center" indent="1"/>
    </xf>
    <xf numFmtId="0" fontId="15" fillId="0" borderId="0" xfId="0" applyFont="1"/>
    <xf numFmtId="3" fontId="16" fillId="0" borderId="0" xfId="3" applyNumberFormat="1" applyFont="1" applyFill="1" applyBorder="1" applyAlignment="1">
      <alignment horizontal="right" vertical="center"/>
    </xf>
    <xf numFmtId="0" fontId="13" fillId="0" borderId="0" xfId="0" applyFont="1" applyFill="1" applyBorder="1"/>
    <xf numFmtId="167" fontId="0" fillId="0" borderId="0" xfId="0" applyNumberFormat="1" applyFill="1" applyBorder="1"/>
    <xf numFmtId="0" fontId="0" fillId="0" borderId="0" xfId="0" applyFill="1" applyBorder="1" applyAlignment="1">
      <alignment horizontal="center"/>
    </xf>
    <xf numFmtId="167" fontId="17" fillId="0" borderId="0" xfId="0" applyNumberFormat="1" applyFont="1" applyFill="1" applyBorder="1"/>
    <xf numFmtId="167" fontId="11" fillId="0" borderId="0" xfId="0" applyNumberFormat="1" applyFont="1" applyFill="1" applyBorder="1" applyAlignment="1">
      <alignment horizontal="center"/>
    </xf>
    <xf numFmtId="0" fontId="14" fillId="0" borderId="0" xfId="2" applyFont="1" applyFill="1" applyBorder="1" applyAlignment="1">
      <alignment horizontal="left" vertical="center" indent="1"/>
    </xf>
    <xf numFmtId="0" fontId="10" fillId="0" borderId="0" xfId="4" applyFont="1" applyFill="1" applyBorder="1" applyAlignment="1">
      <alignment horizontal="left" indent="1"/>
    </xf>
    <xf numFmtId="165" fontId="9" fillId="0" borderId="9" xfId="6" applyNumberFormat="1" applyFont="1" applyFill="1" applyBorder="1" applyAlignment="1">
      <alignment horizontal="right" vertical="center"/>
    </xf>
    <xf numFmtId="4" fontId="11" fillId="0" borderId="0" xfId="0" applyNumberFormat="1" applyFont="1" applyFill="1" applyBorder="1"/>
    <xf numFmtId="4" fontId="12" fillId="0" borderId="0" xfId="0" applyNumberFormat="1" applyFont="1" applyFill="1" applyBorder="1"/>
    <xf numFmtId="165" fontId="0" fillId="0" borderId="0" xfId="0" applyNumberFormat="1" applyFill="1" applyBorder="1"/>
    <xf numFmtId="4" fontId="16" fillId="0" borderId="0" xfId="0" applyNumberFormat="1" applyFont="1" applyFill="1" applyBorder="1"/>
    <xf numFmtId="3" fontId="16" fillId="0" borderId="0" xfId="0" applyNumberFormat="1" applyFont="1"/>
    <xf numFmtId="3" fontId="18" fillId="0" borderId="0" xfId="0" applyNumberFormat="1" applyFont="1"/>
    <xf numFmtId="0" fontId="0" fillId="0" borderId="0" xfId="0" applyAlignment="1">
      <alignment vertical="center"/>
    </xf>
    <xf numFmtId="0" fontId="8" fillId="0" borderId="0" xfId="0" applyFon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17" fillId="0" borderId="0" xfId="0" applyFont="1" applyFill="1" applyBorder="1" applyAlignment="1">
      <alignment vertical="center"/>
    </xf>
    <xf numFmtId="0" fontId="2" fillId="0" borderId="13" xfId="1" applyFont="1" applyFill="1" applyBorder="1" applyAlignment="1" applyProtection="1">
      <alignment horizontal="center" vertical="center"/>
    </xf>
    <xf numFmtId="4" fontId="18" fillId="0" borderId="0" xfId="0" applyNumberFormat="1" applyFont="1"/>
    <xf numFmtId="165" fontId="3" fillId="0" borderId="0" xfId="6" applyNumberFormat="1" applyFont="1" applyBorder="1" applyAlignment="1">
      <alignment horizontal="left" vertical="center"/>
    </xf>
    <xf numFmtId="0" fontId="0" fillId="0" borderId="0" xfId="0" applyBorder="1"/>
    <xf numFmtId="3" fontId="0" fillId="0" borderId="0" xfId="0" applyNumberFormat="1" applyBorder="1"/>
    <xf numFmtId="0" fontId="7" fillId="3" borderId="1" xfId="0" applyFont="1" applyFill="1" applyBorder="1" applyAlignment="1">
      <alignment horizontal="center" vertical="center" wrapText="1"/>
    </xf>
    <xf numFmtId="3" fontId="9" fillId="0" borderId="0" xfId="0" applyNumberFormat="1" applyFont="1" applyBorder="1" applyAlignment="1">
      <alignment horizontal="right" vertical="center"/>
    </xf>
    <xf numFmtId="3" fontId="3" fillId="0" borderId="0" xfId="6" applyNumberFormat="1" applyFont="1" applyBorder="1" applyAlignment="1">
      <alignment horizontal="right" vertical="center"/>
    </xf>
    <xf numFmtId="3" fontId="9" fillId="0" borderId="0" xfId="6" applyNumberFormat="1" applyFont="1" applyFill="1" applyBorder="1" applyAlignment="1">
      <alignment horizontal="right" vertical="center"/>
    </xf>
    <xf numFmtId="3" fontId="9" fillId="0" borderId="12" xfId="6" applyNumberFormat="1" applyFont="1" applyFill="1" applyBorder="1" applyAlignment="1">
      <alignment horizontal="right" vertical="center"/>
    </xf>
    <xf numFmtId="49" fontId="7" fillId="3" borderId="1" xfId="6" applyNumberFormat="1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left"/>
    </xf>
    <xf numFmtId="0" fontId="4" fillId="2" borderId="15" xfId="0" applyFont="1" applyFill="1" applyBorder="1" applyAlignment="1">
      <alignment horizontal="left"/>
    </xf>
    <xf numFmtId="167" fontId="4" fillId="2" borderId="15" xfId="6" applyNumberFormat="1" applyFont="1" applyFill="1" applyBorder="1" applyAlignment="1">
      <alignment horizontal="right" vertical="center"/>
    </xf>
    <xf numFmtId="3" fontId="4" fillId="2" borderId="16" xfId="6" applyNumberFormat="1" applyFont="1" applyFill="1" applyBorder="1" applyAlignment="1">
      <alignment horizontal="right" vertical="center"/>
    </xf>
    <xf numFmtId="0" fontId="19" fillId="0" borderId="0" xfId="0" applyFont="1"/>
    <xf numFmtId="0" fontId="20" fillId="0" borderId="0" xfId="0" applyFont="1" applyBorder="1" applyAlignment="1"/>
    <xf numFmtId="3" fontId="4" fillId="2" borderId="15" xfId="6" applyNumberFormat="1" applyFont="1" applyFill="1" applyBorder="1" applyAlignment="1">
      <alignment horizontal="right" vertical="center"/>
    </xf>
    <xf numFmtId="167" fontId="3" fillId="0" borderId="0" xfId="6" applyNumberFormat="1" applyFont="1" applyBorder="1" applyAlignment="1">
      <alignment horizontal="right" vertical="center"/>
    </xf>
    <xf numFmtId="0" fontId="7" fillId="3" borderId="1" xfId="0" applyFont="1" applyFill="1" applyBorder="1" applyAlignment="1">
      <alignment horizontal="center" vertical="center" wrapText="1"/>
    </xf>
    <xf numFmtId="165" fontId="9" fillId="0" borderId="8" xfId="6" applyNumberFormat="1" applyFont="1" applyFill="1" applyBorder="1" applyAlignment="1">
      <alignment horizontal="right" vertical="center"/>
    </xf>
    <xf numFmtId="2" fontId="9" fillId="0" borderId="8" xfId="6" applyNumberFormat="1" applyFont="1" applyFill="1" applyBorder="1" applyAlignment="1">
      <alignment horizontal="right" vertical="center"/>
    </xf>
    <xf numFmtId="2" fontId="9" fillId="0" borderId="9" xfId="6" applyNumberFormat="1" applyFont="1" applyFill="1" applyBorder="1" applyAlignment="1">
      <alignment horizontal="right" vertical="center"/>
    </xf>
    <xf numFmtId="3" fontId="11" fillId="0" borderId="0" xfId="0" applyNumberFormat="1" applyFont="1" applyFill="1" applyBorder="1"/>
    <xf numFmtId="165" fontId="2" fillId="0" borderId="8" xfId="6" applyNumberFormat="1" applyFont="1" applyBorder="1" applyAlignment="1">
      <alignment horizontal="left" vertical="center"/>
    </xf>
    <xf numFmtId="3" fontId="2" fillId="0" borderId="0" xfId="6" applyNumberFormat="1" applyFont="1" applyFill="1" applyBorder="1" applyAlignment="1">
      <alignment horizontal="right" vertical="center"/>
    </xf>
    <xf numFmtId="165" fontId="2" fillId="0" borderId="9" xfId="6" applyNumberFormat="1" applyFont="1" applyFill="1" applyBorder="1" applyAlignment="1">
      <alignment horizontal="right" vertical="center"/>
    </xf>
    <xf numFmtId="165" fontId="2" fillId="0" borderId="8" xfId="6" applyNumberFormat="1" applyFont="1" applyFill="1" applyBorder="1" applyAlignment="1">
      <alignment horizontal="right" vertical="center"/>
    </xf>
    <xf numFmtId="167" fontId="2" fillId="0" borderId="0" xfId="6" applyNumberFormat="1" applyFont="1" applyBorder="1" applyAlignment="1">
      <alignment horizontal="right" vertical="center"/>
    </xf>
    <xf numFmtId="3" fontId="2" fillId="0" borderId="0" xfId="0" applyNumberFormat="1" applyFont="1" applyBorder="1" applyAlignment="1">
      <alignment horizontal="right" vertical="center"/>
    </xf>
    <xf numFmtId="3" fontId="22" fillId="2" borderId="15" xfId="6" applyNumberFormat="1" applyFont="1" applyFill="1" applyBorder="1" applyAlignment="1">
      <alignment horizontal="right" vertical="center"/>
    </xf>
    <xf numFmtId="167" fontId="22" fillId="2" borderId="15" xfId="6" applyNumberFormat="1" applyFont="1" applyFill="1" applyBorder="1" applyAlignment="1">
      <alignment horizontal="right" vertical="center"/>
    </xf>
    <xf numFmtId="3" fontId="22" fillId="2" borderId="16" xfId="6" applyNumberFormat="1" applyFont="1" applyFill="1" applyBorder="1" applyAlignment="1">
      <alignment horizontal="right" vertical="center"/>
    </xf>
    <xf numFmtId="3" fontId="3" fillId="0" borderId="0" xfId="6" applyNumberFormat="1" applyFont="1" applyFill="1" applyBorder="1" applyAlignment="1">
      <alignment horizontal="right" vertical="center"/>
    </xf>
    <xf numFmtId="165" fontId="3" fillId="0" borderId="9" xfId="6" applyNumberFormat="1" applyFont="1" applyFill="1" applyBorder="1" applyAlignment="1">
      <alignment horizontal="right" vertical="center"/>
    </xf>
    <xf numFmtId="165" fontId="3" fillId="0" borderId="8" xfId="6" applyNumberFormat="1" applyFont="1" applyFill="1" applyBorder="1" applyAlignment="1">
      <alignment horizontal="right" vertical="center"/>
    </xf>
    <xf numFmtId="165" fontId="9" fillId="0" borderId="7" xfId="6" applyNumberFormat="1" applyFont="1" applyFill="1" applyBorder="1" applyAlignment="1">
      <alignment horizontal="right" vertical="center"/>
    </xf>
    <xf numFmtId="3" fontId="4" fillId="2" borderId="17" xfId="6" applyNumberFormat="1" applyFont="1" applyFill="1" applyBorder="1" applyAlignment="1">
      <alignment horizontal="right" vertical="center"/>
    </xf>
    <xf numFmtId="0" fontId="3" fillId="3" borderId="18" xfId="0" applyFont="1" applyFill="1" applyBorder="1"/>
    <xf numFmtId="0" fontId="3" fillId="3" borderId="19" xfId="0" applyFont="1" applyFill="1" applyBorder="1"/>
    <xf numFmtId="0" fontId="3" fillId="3" borderId="20" xfId="0" applyFont="1" applyFill="1" applyBorder="1"/>
    <xf numFmtId="0" fontId="2" fillId="0" borderId="19" xfId="1" applyFont="1" applyFill="1" applyBorder="1" applyAlignment="1" applyProtection="1">
      <alignment horizontal="center" vertical="center"/>
    </xf>
    <xf numFmtId="0" fontId="4" fillId="2" borderId="21" xfId="0" applyFont="1" applyFill="1" applyBorder="1" applyAlignment="1">
      <alignment horizontal="left"/>
    </xf>
    <xf numFmtId="0" fontId="7" fillId="3" borderId="1" xfId="0" applyFont="1" applyFill="1" applyBorder="1" applyAlignment="1">
      <alignment horizontal="center" vertical="center" wrapText="1"/>
    </xf>
    <xf numFmtId="165" fontId="24" fillId="0" borderId="0" xfId="6" applyNumberFormat="1" applyFont="1" applyFill="1" applyBorder="1" applyAlignment="1">
      <alignment horizontal="left" vertical="center"/>
    </xf>
    <xf numFmtId="0" fontId="23" fillId="0" borderId="0" xfId="0" applyFont="1" applyAlignment="1">
      <alignment vertical="center"/>
    </xf>
    <xf numFmtId="0" fontId="7" fillId="3" borderId="3" xfId="0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166" fontId="7" fillId="3" borderId="0" xfId="6" applyNumberFormat="1" applyFont="1" applyFill="1" applyBorder="1" applyAlignment="1">
      <alignment horizontal="center" vertical="center" wrapText="1"/>
    </xf>
    <xf numFmtId="166" fontId="7" fillId="3" borderId="7" xfId="6" applyNumberFormat="1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23" fillId="0" borderId="0" xfId="0" applyFont="1" applyAlignment="1">
      <alignment horizontal="left" vertical="center"/>
    </xf>
  </cellXfs>
  <cellStyles count="12">
    <cellStyle name="Normal 2" xfId="10" xr:uid="{00000000-0005-0000-0000-000002000000}"/>
    <cellStyle name="Normal 2 2" xfId="11" xr:uid="{00000000-0005-0000-0000-000003000000}"/>
    <cellStyle name="Normalno" xfId="0" builtinId="0"/>
    <cellStyle name="Normalno 2" xfId="1" xr:uid="{00000000-0005-0000-0000-000004000000}"/>
    <cellStyle name="Normalno 2 2" xfId="5" xr:uid="{00000000-0005-0000-0000-000005000000}"/>
    <cellStyle name="Normalno 3" xfId="7" xr:uid="{00000000-0005-0000-0000-000006000000}"/>
    <cellStyle name="Obično 2" xfId="2" xr:uid="{00000000-0005-0000-0000-000007000000}"/>
    <cellStyle name="Obično 2 2" xfId="3" xr:uid="{00000000-0005-0000-0000-000008000000}"/>
    <cellStyle name="Obično 3" xfId="8" xr:uid="{00000000-0005-0000-0000-000009000000}"/>
    <cellStyle name="Obično 4" xfId="4" xr:uid="{00000000-0005-0000-0000-00000A000000}"/>
    <cellStyle name="Obično 4 2" xfId="9" xr:uid="{00000000-0005-0000-0000-00000B000000}"/>
    <cellStyle name="Zarez" xfId="6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N72"/>
  <sheetViews>
    <sheetView showGridLines="0" tabSelected="1" showRuler="0" view="pageLayout" topLeftCell="A4" zoomScaleNormal="70" workbookViewId="0">
      <selection activeCell="B36" sqref="B36"/>
    </sheetView>
  </sheetViews>
  <sheetFormatPr defaultRowHeight="15" x14ac:dyDescent="0.25"/>
  <cols>
    <col min="1" max="1" width="4.28515625" customWidth="1"/>
    <col min="2" max="2" width="23.85546875" customWidth="1"/>
    <col min="3" max="3" width="13.42578125" customWidth="1"/>
    <col min="4" max="4" width="10.7109375" customWidth="1"/>
    <col min="5" max="5" width="13.42578125" customWidth="1"/>
    <col min="6" max="6" width="10.7109375" customWidth="1"/>
    <col min="7" max="7" width="13.42578125" customWidth="1"/>
    <col min="8" max="8" width="10.7109375" customWidth="1"/>
    <col min="9" max="9" width="13.42578125" customWidth="1"/>
    <col min="10" max="10" width="10.7109375" customWidth="1"/>
    <col min="11" max="11" width="13.42578125" customWidth="1"/>
    <col min="12" max="12" width="10.7109375" customWidth="1"/>
    <col min="13" max="13" width="13.42578125" customWidth="1"/>
    <col min="14" max="14" width="10.7109375" customWidth="1"/>
    <col min="15" max="15" width="15.5703125" customWidth="1"/>
    <col min="16" max="17" width="8.7109375" customWidth="1"/>
    <col min="18" max="19" width="14.7109375" customWidth="1"/>
    <col min="20" max="20" width="10.140625" customWidth="1"/>
    <col min="21" max="22" width="8.7109375" customWidth="1"/>
  </cols>
  <sheetData>
    <row r="4" spans="1:14" x14ac:dyDescent="0.25">
      <c r="F4" s="1"/>
    </row>
    <row r="5" spans="1:14" x14ac:dyDescent="0.25">
      <c r="C5" s="55" t="s">
        <v>57</v>
      </c>
    </row>
    <row r="6" spans="1:14" x14ac:dyDescent="0.25">
      <c r="C6" s="2"/>
    </row>
    <row r="7" spans="1:14" ht="15.75" thickBot="1" x14ac:dyDescent="0.3">
      <c r="D7" s="3"/>
      <c r="E7" s="3"/>
      <c r="F7" s="3"/>
      <c r="G7" s="3"/>
      <c r="H7" s="3"/>
      <c r="I7" s="3"/>
      <c r="J7" s="3"/>
      <c r="K7" s="3"/>
      <c r="L7" s="3"/>
    </row>
    <row r="8" spans="1:14" ht="19.5" customHeight="1" x14ac:dyDescent="0.25">
      <c r="A8" s="4"/>
      <c r="B8" s="85" t="s">
        <v>7</v>
      </c>
      <c r="C8" s="90" t="s">
        <v>49</v>
      </c>
      <c r="D8" s="90"/>
      <c r="E8" s="91"/>
      <c r="F8" s="91"/>
      <c r="G8" s="90" t="s">
        <v>50</v>
      </c>
      <c r="H8" s="90"/>
      <c r="I8" s="90"/>
      <c r="J8" s="90"/>
      <c r="K8" s="90" t="s">
        <v>51</v>
      </c>
      <c r="L8" s="90"/>
      <c r="M8" s="90"/>
      <c r="N8" s="92"/>
    </row>
    <row r="9" spans="1:14" ht="19.5" customHeight="1" x14ac:dyDescent="0.25">
      <c r="A9" s="5"/>
      <c r="B9" s="86"/>
      <c r="C9" s="88" t="s">
        <v>43</v>
      </c>
      <c r="D9" s="88"/>
      <c r="E9" s="88" t="s">
        <v>19</v>
      </c>
      <c r="F9" s="88"/>
      <c r="G9" s="88" t="s">
        <v>43</v>
      </c>
      <c r="H9" s="88"/>
      <c r="I9" s="88" t="s">
        <v>19</v>
      </c>
      <c r="J9" s="88"/>
      <c r="K9" s="88" t="s">
        <v>43</v>
      </c>
      <c r="L9" s="88"/>
      <c r="M9" s="88" t="s">
        <v>19</v>
      </c>
      <c r="N9" s="89"/>
    </row>
    <row r="10" spans="1:14" ht="18.75" customHeight="1" thickBot="1" x14ac:dyDescent="0.3">
      <c r="A10" s="6"/>
      <c r="B10" s="87"/>
      <c r="C10" s="44" t="s">
        <v>59</v>
      </c>
      <c r="D10" s="49" t="s">
        <v>44</v>
      </c>
      <c r="E10" s="44" t="s">
        <v>59</v>
      </c>
      <c r="F10" s="7" t="s">
        <v>44</v>
      </c>
      <c r="G10" s="44" t="s">
        <v>59</v>
      </c>
      <c r="H10" s="49" t="s">
        <v>44</v>
      </c>
      <c r="I10" s="44" t="s">
        <v>59</v>
      </c>
      <c r="J10" s="7" t="s">
        <v>44</v>
      </c>
      <c r="K10" s="44" t="s">
        <v>59</v>
      </c>
      <c r="L10" s="49" t="s">
        <v>44</v>
      </c>
      <c r="M10" s="44" t="s">
        <v>59</v>
      </c>
      <c r="N10" s="11" t="s">
        <v>44</v>
      </c>
    </row>
    <row r="11" spans="1:14" x14ac:dyDescent="0.25">
      <c r="A11" s="39" t="s">
        <v>21</v>
      </c>
      <c r="B11" s="8" t="s">
        <v>46</v>
      </c>
      <c r="C11" s="46">
        <f>FBiH!C11</f>
        <v>9032</v>
      </c>
      <c r="D11" s="28">
        <f t="shared" ref="D11:D33" si="0">C11/C$34*100</f>
        <v>13.566857932526212</v>
      </c>
      <c r="E11" s="46">
        <f>FBiH!E11</f>
        <v>17129951</v>
      </c>
      <c r="F11" s="28">
        <f t="shared" ref="F11:F33" si="1">E11/E$34*100</f>
        <v>13.002361981069827</v>
      </c>
      <c r="G11" s="46">
        <f>FBiH!G11</f>
        <v>268</v>
      </c>
      <c r="H11" s="60">
        <f t="shared" ref="H11:H33" si="2">G11/G$34*100</f>
        <v>3.8970481314526682</v>
      </c>
      <c r="I11" s="46">
        <f>FBiH!I11</f>
        <v>2849464</v>
      </c>
      <c r="J11" s="28">
        <f t="shared" ref="J11:J33" si="3">I11/I$34*100</f>
        <v>6.2067470359985197</v>
      </c>
      <c r="K11" s="46">
        <f>FBiH!K11</f>
        <v>9300</v>
      </c>
      <c r="L11" s="60">
        <f t="shared" ref="L11:L33" si="4">K11/K$34*100</f>
        <v>12.661502225973779</v>
      </c>
      <c r="M11" s="46">
        <f>E11+I11</f>
        <v>19979415</v>
      </c>
      <c r="N11" s="28">
        <f t="shared" ref="N11:N33" si="5">M11/M$34*100</f>
        <v>11.246247721428299</v>
      </c>
    </row>
    <row r="12" spans="1:14" x14ac:dyDescent="0.25">
      <c r="A12" s="39" t="s">
        <v>22</v>
      </c>
      <c r="B12" s="63" t="s">
        <v>55</v>
      </c>
      <c r="C12" s="45">
        <f>FBiH!C12</f>
        <v>15308</v>
      </c>
      <c r="D12" s="28">
        <f t="shared" si="0"/>
        <v>22.993961606633221</v>
      </c>
      <c r="E12" s="45">
        <f>FBiH!E12</f>
        <v>24323259</v>
      </c>
      <c r="F12" s="28">
        <f t="shared" si="1"/>
        <v>18.462388951218511</v>
      </c>
      <c r="G12" s="45">
        <f>FBiH!G12</f>
        <v>0</v>
      </c>
      <c r="H12" s="60">
        <f t="shared" si="2"/>
        <v>0</v>
      </c>
      <c r="I12" s="45">
        <f>FBiH!I12</f>
        <v>0</v>
      </c>
      <c r="J12" s="28">
        <f t="shared" si="3"/>
        <v>0</v>
      </c>
      <c r="K12" s="45">
        <f>FBiH!K12</f>
        <v>15308</v>
      </c>
      <c r="L12" s="60">
        <f t="shared" si="4"/>
        <v>20.841104954323288</v>
      </c>
      <c r="M12" s="46">
        <f t="shared" ref="M12:M33" si="6">E12+I12</f>
        <v>24323259</v>
      </c>
      <c r="N12" s="28">
        <f t="shared" si="5"/>
        <v>13.691361639290259</v>
      </c>
    </row>
    <row r="13" spans="1:14" x14ac:dyDescent="0.25">
      <c r="A13" s="39" t="s">
        <v>23</v>
      </c>
      <c r="B13" s="63" t="s">
        <v>9</v>
      </c>
      <c r="C13" s="45">
        <f>RS!C11</f>
        <v>650</v>
      </c>
      <c r="D13" s="28">
        <f t="shared" si="0"/>
        <v>0.97635713641962329</v>
      </c>
      <c r="E13" s="45">
        <f>RS!E11</f>
        <v>2440421</v>
      </c>
      <c r="F13" s="28">
        <f t="shared" si="1"/>
        <v>1.8523834206066563</v>
      </c>
      <c r="G13" s="45">
        <f>RS!G11</f>
        <v>0</v>
      </c>
      <c r="H13" s="60">
        <f t="shared" si="2"/>
        <v>0</v>
      </c>
      <c r="I13" s="45">
        <f>RS!I11</f>
        <v>0</v>
      </c>
      <c r="J13" s="28">
        <f t="shared" si="3"/>
        <v>0</v>
      </c>
      <c r="K13" s="45">
        <f>RS!K11</f>
        <v>650</v>
      </c>
      <c r="L13" s="60">
        <f t="shared" si="4"/>
        <v>0.88494370396590916</v>
      </c>
      <c r="M13" s="46">
        <f t="shared" si="6"/>
        <v>2440421</v>
      </c>
      <c r="N13" s="28">
        <f t="shared" si="5"/>
        <v>1.373692828872906</v>
      </c>
    </row>
    <row r="14" spans="1:14" x14ac:dyDescent="0.25">
      <c r="A14" s="39" t="s">
        <v>24</v>
      </c>
      <c r="B14" s="63" t="s">
        <v>0</v>
      </c>
      <c r="C14" s="45">
        <f>FBiH!C13</f>
        <v>1092</v>
      </c>
      <c r="D14" s="28">
        <f t="shared" si="0"/>
        <v>1.6402799891849669</v>
      </c>
      <c r="E14" s="45">
        <f>FBiH!E13</f>
        <v>4801018</v>
      </c>
      <c r="F14" s="28">
        <f t="shared" si="1"/>
        <v>3.6441770273383676</v>
      </c>
      <c r="G14" s="45">
        <f>FBiH!G13</f>
        <v>0</v>
      </c>
      <c r="H14" s="60">
        <f t="shared" si="2"/>
        <v>0</v>
      </c>
      <c r="I14" s="45">
        <f>FBiH!I13</f>
        <v>0</v>
      </c>
      <c r="J14" s="28">
        <f t="shared" si="3"/>
        <v>0</v>
      </c>
      <c r="K14" s="45">
        <f>FBiH!K13</f>
        <v>1092</v>
      </c>
      <c r="L14" s="60">
        <f t="shared" si="4"/>
        <v>1.4867054226627274</v>
      </c>
      <c r="M14" s="46">
        <f t="shared" si="6"/>
        <v>4801018</v>
      </c>
      <c r="N14" s="28">
        <f t="shared" si="5"/>
        <v>2.7024533873006917</v>
      </c>
    </row>
    <row r="15" spans="1:14" x14ac:dyDescent="0.25">
      <c r="A15" s="39" t="s">
        <v>25</v>
      </c>
      <c r="B15" s="8" t="s">
        <v>1</v>
      </c>
      <c r="C15" s="45">
        <f>FBiH!C14</f>
        <v>3000</v>
      </c>
      <c r="D15" s="28">
        <f t="shared" si="0"/>
        <v>4.5062637065521081</v>
      </c>
      <c r="E15" s="45">
        <f>FBiH!E14</f>
        <v>7558104</v>
      </c>
      <c r="F15" s="28">
        <f t="shared" si="1"/>
        <v>5.7369226624508025</v>
      </c>
      <c r="G15" s="45">
        <f>FBiH!G14</f>
        <v>169</v>
      </c>
      <c r="H15" s="60">
        <f t="shared" si="2"/>
        <v>2.4574669187145557</v>
      </c>
      <c r="I15" s="45">
        <f>FBiH!I14</f>
        <v>1517967</v>
      </c>
      <c r="J15" s="28">
        <f t="shared" si="3"/>
        <v>3.3064594527228861</v>
      </c>
      <c r="K15" s="45">
        <f>FBiH!K14</f>
        <v>3169</v>
      </c>
      <c r="L15" s="60">
        <f t="shared" si="4"/>
        <v>4.3144409197968709</v>
      </c>
      <c r="M15" s="46">
        <f t="shared" si="6"/>
        <v>9076071</v>
      </c>
      <c r="N15" s="28">
        <f t="shared" si="5"/>
        <v>5.1088454193113995</v>
      </c>
    </row>
    <row r="16" spans="1:14" x14ac:dyDescent="0.25">
      <c r="A16" s="39" t="s">
        <v>26</v>
      </c>
      <c r="B16" s="8" t="s">
        <v>10</v>
      </c>
      <c r="C16" s="45">
        <f>RS!C12</f>
        <v>1068</v>
      </c>
      <c r="D16" s="28">
        <f t="shared" si="0"/>
        <v>1.6042298795325503</v>
      </c>
      <c r="E16" s="45">
        <f>RS!E12</f>
        <v>4152339</v>
      </c>
      <c r="F16" s="28">
        <f t="shared" si="1"/>
        <v>3.1518020539646323</v>
      </c>
      <c r="G16" s="45">
        <f>RS!G12</f>
        <v>0</v>
      </c>
      <c r="H16" s="60">
        <f t="shared" si="2"/>
        <v>0</v>
      </c>
      <c r="I16" s="45">
        <f>RS!I12</f>
        <v>0</v>
      </c>
      <c r="J16" s="28">
        <f t="shared" si="3"/>
        <v>0</v>
      </c>
      <c r="K16" s="45">
        <f>RS!K12</f>
        <v>1068</v>
      </c>
      <c r="L16" s="60">
        <f t="shared" si="4"/>
        <v>1.4540305782086018</v>
      </c>
      <c r="M16" s="46">
        <f t="shared" si="6"/>
        <v>4152339</v>
      </c>
      <c r="N16" s="28">
        <f t="shared" si="5"/>
        <v>2.3373173347341685</v>
      </c>
    </row>
    <row r="17" spans="1:14" x14ac:dyDescent="0.25">
      <c r="A17" s="39" t="s">
        <v>27</v>
      </c>
      <c r="B17" s="8" t="s">
        <v>11</v>
      </c>
      <c r="C17" s="45">
        <f>RS!C13</f>
        <v>1666</v>
      </c>
      <c r="D17" s="28">
        <f t="shared" si="0"/>
        <v>2.5024784450386037</v>
      </c>
      <c r="E17" s="45">
        <f>RS!E13</f>
        <v>5790741</v>
      </c>
      <c r="F17" s="28">
        <f t="shared" si="1"/>
        <v>4.3954189139608326</v>
      </c>
      <c r="G17" s="45">
        <f>RS!G13</f>
        <v>0</v>
      </c>
      <c r="H17" s="60">
        <f t="shared" si="2"/>
        <v>0</v>
      </c>
      <c r="I17" s="45">
        <f>RS!I13</f>
        <v>0</v>
      </c>
      <c r="J17" s="28">
        <f t="shared" si="3"/>
        <v>0</v>
      </c>
      <c r="K17" s="45">
        <f>RS!K13</f>
        <v>1666</v>
      </c>
      <c r="L17" s="60">
        <f t="shared" si="4"/>
        <v>2.2681787858572382</v>
      </c>
      <c r="M17" s="46">
        <f t="shared" si="6"/>
        <v>5790741</v>
      </c>
      <c r="N17" s="28">
        <f t="shared" si="5"/>
        <v>3.2595602912613519</v>
      </c>
    </row>
    <row r="18" spans="1:14" x14ac:dyDescent="0.25">
      <c r="A18" s="39" t="s">
        <v>28</v>
      </c>
      <c r="B18" s="8" t="s">
        <v>2</v>
      </c>
      <c r="C18" s="45">
        <f>FBiH!C15</f>
        <v>6179</v>
      </c>
      <c r="D18" s="28">
        <f t="shared" si="0"/>
        <v>9.2814011475951563</v>
      </c>
      <c r="E18" s="45">
        <f>FBiH!E15</f>
        <v>13950253</v>
      </c>
      <c r="F18" s="28">
        <f t="shared" si="1"/>
        <v>10.588835848596725</v>
      </c>
      <c r="G18" s="45">
        <f>FBiH!G15</f>
        <v>0</v>
      </c>
      <c r="H18" s="60">
        <f t="shared" si="2"/>
        <v>0</v>
      </c>
      <c r="I18" s="45">
        <f>FBiH!I15</f>
        <v>0</v>
      </c>
      <c r="J18" s="28">
        <f t="shared" si="3"/>
        <v>0</v>
      </c>
      <c r="K18" s="45">
        <f>FBiH!K15</f>
        <v>6179</v>
      </c>
      <c r="L18" s="60">
        <f t="shared" si="4"/>
        <v>8.4124109950851587</v>
      </c>
      <c r="M18" s="46">
        <f t="shared" si="6"/>
        <v>13950253</v>
      </c>
      <c r="N18" s="28">
        <f t="shared" si="5"/>
        <v>7.8524822180528462</v>
      </c>
    </row>
    <row r="19" spans="1:14" x14ac:dyDescent="0.25">
      <c r="A19" s="39" t="s">
        <v>29</v>
      </c>
      <c r="B19" s="8" t="s">
        <v>18</v>
      </c>
      <c r="C19" s="45">
        <f>RS!C14</f>
        <v>585</v>
      </c>
      <c r="D19" s="28">
        <f t="shared" si="0"/>
        <v>0.87872142277766097</v>
      </c>
      <c r="E19" s="45">
        <f>RS!E14</f>
        <v>1924849</v>
      </c>
      <c r="F19" s="28">
        <f t="shared" si="1"/>
        <v>1.4610423262098227</v>
      </c>
      <c r="G19" s="45">
        <f>RS!G14</f>
        <v>0</v>
      </c>
      <c r="H19" s="60">
        <f t="shared" si="2"/>
        <v>0</v>
      </c>
      <c r="I19" s="45">
        <f>RS!I14</f>
        <v>0</v>
      </c>
      <c r="J19" s="28">
        <f t="shared" si="3"/>
        <v>0</v>
      </c>
      <c r="K19" s="45">
        <f>RS!K14</f>
        <v>585</v>
      </c>
      <c r="L19" s="60">
        <f t="shared" si="4"/>
        <v>0.79644933356931824</v>
      </c>
      <c r="M19" s="46">
        <f t="shared" si="6"/>
        <v>1924849</v>
      </c>
      <c r="N19" s="28">
        <f t="shared" si="5"/>
        <v>1.0834816074616569</v>
      </c>
    </row>
    <row r="20" spans="1:14" x14ac:dyDescent="0.25">
      <c r="A20" s="39" t="s">
        <v>30</v>
      </c>
      <c r="B20" s="8" t="s">
        <v>13</v>
      </c>
      <c r="C20" s="45">
        <f>RS!C15</f>
        <v>625</v>
      </c>
      <c r="D20" s="28">
        <f t="shared" si="0"/>
        <v>0.93880493886502236</v>
      </c>
      <c r="E20" s="45">
        <f>RS!E15</f>
        <v>1824896</v>
      </c>
      <c r="F20" s="28">
        <f t="shared" si="1"/>
        <v>1.3851737445020365</v>
      </c>
      <c r="G20" s="45">
        <f>RS!G15</f>
        <v>760</v>
      </c>
      <c r="H20" s="60">
        <f t="shared" si="2"/>
        <v>11.051330522029955</v>
      </c>
      <c r="I20" s="45">
        <f>RS!I15</f>
        <v>6131198</v>
      </c>
      <c r="J20" s="28">
        <f t="shared" si="3"/>
        <v>13.355071344512531</v>
      </c>
      <c r="K20" s="45">
        <f>RS!K15</f>
        <v>1385</v>
      </c>
      <c r="L20" s="60">
        <f t="shared" si="4"/>
        <v>1.8856108153735143</v>
      </c>
      <c r="M20" s="46">
        <f t="shared" si="6"/>
        <v>7956094</v>
      </c>
      <c r="N20" s="28">
        <f t="shared" si="5"/>
        <v>4.4784196143365245</v>
      </c>
    </row>
    <row r="21" spans="1:14" x14ac:dyDescent="0.25">
      <c r="A21" s="39" t="s">
        <v>31</v>
      </c>
      <c r="B21" s="8" t="s">
        <v>3</v>
      </c>
      <c r="C21" s="45">
        <f>FBiH!C16</f>
        <v>1980</v>
      </c>
      <c r="D21" s="28">
        <f t="shared" si="0"/>
        <v>2.9741340463243908</v>
      </c>
      <c r="E21" s="45">
        <f>FBiH!E16</f>
        <v>3848279</v>
      </c>
      <c r="F21" s="28">
        <f t="shared" si="1"/>
        <v>2.9210075710169523</v>
      </c>
      <c r="G21" s="45">
        <f>FBiH!G16</f>
        <v>940</v>
      </c>
      <c r="H21" s="60">
        <f t="shared" si="2"/>
        <v>13.668750908826524</v>
      </c>
      <c r="I21" s="45">
        <f>FBiH!I16</f>
        <v>8182175</v>
      </c>
      <c r="J21" s="28">
        <f t="shared" si="3"/>
        <v>17.822541512814759</v>
      </c>
      <c r="K21" s="45">
        <f>FBiH!K16</f>
        <v>2920</v>
      </c>
      <c r="L21" s="60">
        <f t="shared" si="4"/>
        <v>3.9754394085853155</v>
      </c>
      <c r="M21" s="46">
        <f t="shared" si="6"/>
        <v>12030454</v>
      </c>
      <c r="N21" s="28">
        <f t="shared" si="5"/>
        <v>6.7718432138902953</v>
      </c>
    </row>
    <row r="22" spans="1:14" x14ac:dyDescent="0.25">
      <c r="A22" s="39" t="s">
        <v>32</v>
      </c>
      <c r="B22" s="8" t="s">
        <v>14</v>
      </c>
      <c r="C22" s="45">
        <f>RS!C16</f>
        <v>507</v>
      </c>
      <c r="D22" s="28">
        <f t="shared" si="0"/>
        <v>0.76155856640730613</v>
      </c>
      <c r="E22" s="45">
        <f>RS!E16</f>
        <v>1771683</v>
      </c>
      <c r="F22" s="28">
        <f t="shared" si="1"/>
        <v>1.3447828123797749</v>
      </c>
      <c r="G22" s="45">
        <f>RS!G16</f>
        <v>0</v>
      </c>
      <c r="H22" s="61">
        <f t="shared" si="2"/>
        <v>0</v>
      </c>
      <c r="I22" s="45">
        <f>RS!I16</f>
        <v>0</v>
      </c>
      <c r="J22" s="28">
        <f t="shared" si="3"/>
        <v>0</v>
      </c>
      <c r="K22" s="45">
        <f>RS!K16</f>
        <v>507</v>
      </c>
      <c r="L22" s="61">
        <f t="shared" si="4"/>
        <v>0.6902560890934093</v>
      </c>
      <c r="M22" s="46">
        <f t="shared" si="6"/>
        <v>1771683</v>
      </c>
      <c r="N22" s="28">
        <f t="shared" si="5"/>
        <v>0.99726573084563552</v>
      </c>
    </row>
    <row r="23" spans="1:14" x14ac:dyDescent="0.25">
      <c r="A23" s="39" t="s">
        <v>33</v>
      </c>
      <c r="B23" s="8" t="s">
        <v>15</v>
      </c>
      <c r="C23" s="45">
        <f>RS!C17</f>
        <v>1309</v>
      </c>
      <c r="D23" s="28">
        <f t="shared" si="0"/>
        <v>1.966233063958903</v>
      </c>
      <c r="E23" s="45">
        <f>RS!E17</f>
        <v>4173782</v>
      </c>
      <c r="F23" s="28">
        <f t="shared" si="1"/>
        <v>3.168078203730623</v>
      </c>
      <c r="G23" s="45">
        <f>RS!G17</f>
        <v>0</v>
      </c>
      <c r="H23" s="61">
        <f t="shared" si="2"/>
        <v>0</v>
      </c>
      <c r="I23" s="45">
        <f>RS!I17</f>
        <v>0</v>
      </c>
      <c r="J23" s="28">
        <f t="shared" si="3"/>
        <v>0</v>
      </c>
      <c r="K23" s="45">
        <f>RS!K17</f>
        <v>1309</v>
      </c>
      <c r="L23" s="61">
        <f t="shared" si="4"/>
        <v>1.7821404746021157</v>
      </c>
      <c r="M23" s="46">
        <f t="shared" si="6"/>
        <v>4173782</v>
      </c>
      <c r="N23" s="28">
        <f t="shared" si="5"/>
        <v>2.3493874223663931</v>
      </c>
    </row>
    <row r="24" spans="1:14" x14ac:dyDescent="0.25">
      <c r="A24" s="39" t="s">
        <v>34</v>
      </c>
      <c r="B24" s="8" t="s">
        <v>16</v>
      </c>
      <c r="C24" s="45">
        <f>RS!C18</f>
        <v>458</v>
      </c>
      <c r="D24" s="28">
        <f t="shared" si="0"/>
        <v>0.68795625920028836</v>
      </c>
      <c r="E24" s="45">
        <f>RS!E18</f>
        <v>2046797</v>
      </c>
      <c r="F24" s="28">
        <f t="shared" si="1"/>
        <v>1.5536060491806298</v>
      </c>
      <c r="G24" s="45">
        <f>RS!G18</f>
        <v>0</v>
      </c>
      <c r="H24" s="61">
        <f t="shared" si="2"/>
        <v>0</v>
      </c>
      <c r="I24" s="45">
        <f>RS!I18</f>
        <v>0</v>
      </c>
      <c r="J24" s="28">
        <f t="shared" si="3"/>
        <v>0</v>
      </c>
      <c r="K24" s="45">
        <f>RS!K18</f>
        <v>458</v>
      </c>
      <c r="L24" s="61">
        <f t="shared" si="4"/>
        <v>0.62354494833290219</v>
      </c>
      <c r="M24" s="46">
        <f t="shared" si="6"/>
        <v>2046797</v>
      </c>
      <c r="N24" s="28">
        <f t="shared" si="5"/>
        <v>1.15212512966352</v>
      </c>
    </row>
    <row r="25" spans="1:14" x14ac:dyDescent="0.25">
      <c r="A25" s="39" t="s">
        <v>35</v>
      </c>
      <c r="B25" s="8" t="s">
        <v>8</v>
      </c>
      <c r="C25" s="45">
        <f>RS!C19</f>
        <v>1058</v>
      </c>
      <c r="D25" s="28">
        <f t="shared" si="0"/>
        <v>1.58920900051071</v>
      </c>
      <c r="E25" s="45">
        <f>RS!E19</f>
        <v>3360525</v>
      </c>
      <c r="F25" s="28">
        <f t="shared" si="1"/>
        <v>2.5507815227512722</v>
      </c>
      <c r="G25" s="45">
        <f>RS!G19</f>
        <v>0</v>
      </c>
      <c r="H25" s="61">
        <f t="shared" si="2"/>
        <v>0</v>
      </c>
      <c r="I25" s="45">
        <f>RS!I19</f>
        <v>0</v>
      </c>
      <c r="J25" s="28">
        <f t="shared" si="3"/>
        <v>0</v>
      </c>
      <c r="K25" s="45">
        <f>RS!K19</f>
        <v>1058</v>
      </c>
      <c r="L25" s="61">
        <f t="shared" si="4"/>
        <v>1.4404160596860494</v>
      </c>
      <c r="M25" s="46">
        <f t="shared" si="6"/>
        <v>3360525</v>
      </c>
      <c r="N25" s="28">
        <f t="shared" si="5"/>
        <v>1.8916117726196107</v>
      </c>
    </row>
    <row r="26" spans="1:14" x14ac:dyDescent="0.25">
      <c r="A26" s="39" t="s">
        <v>36</v>
      </c>
      <c r="B26" s="8" t="s">
        <v>12</v>
      </c>
      <c r="C26" s="45">
        <f>RS!C20</f>
        <v>551</v>
      </c>
      <c r="D26" s="28">
        <f t="shared" si="0"/>
        <v>0.82765043410340366</v>
      </c>
      <c r="E26" s="45">
        <f>RS!E20</f>
        <v>1825200</v>
      </c>
      <c r="F26" s="28">
        <f t="shared" si="1"/>
        <v>1.3854044934424301</v>
      </c>
      <c r="G26" s="45">
        <f>RS!G20</f>
        <v>0</v>
      </c>
      <c r="H26" s="61">
        <f t="shared" si="2"/>
        <v>0</v>
      </c>
      <c r="I26" s="45">
        <f>RS!I20</f>
        <v>0</v>
      </c>
      <c r="J26" s="28">
        <f t="shared" si="3"/>
        <v>0</v>
      </c>
      <c r="K26" s="45">
        <f>RS!K20</f>
        <v>551</v>
      </c>
      <c r="L26" s="61">
        <f t="shared" si="4"/>
        <v>0.75015997059264006</v>
      </c>
      <c r="M26" s="46">
        <f t="shared" si="6"/>
        <v>1825200</v>
      </c>
      <c r="N26" s="28">
        <f t="shared" si="5"/>
        <v>1.0273900082235106</v>
      </c>
    </row>
    <row r="27" spans="1:14" x14ac:dyDescent="0.25">
      <c r="A27" s="39" t="s">
        <v>37</v>
      </c>
      <c r="B27" s="8" t="s">
        <v>48</v>
      </c>
      <c r="C27" s="45">
        <f>RS!C21</f>
        <v>1350</v>
      </c>
      <c r="D27" s="28">
        <f t="shared" si="0"/>
        <v>2.0278186679484485</v>
      </c>
      <c r="E27" s="45">
        <f>RS!E21</f>
        <v>3612946</v>
      </c>
      <c r="F27" s="28">
        <f t="shared" si="1"/>
        <v>2.7423798065772815</v>
      </c>
      <c r="G27" s="45">
        <f>RS!G21</f>
        <v>0</v>
      </c>
      <c r="H27" s="61">
        <f t="shared" si="2"/>
        <v>0</v>
      </c>
      <c r="I27" s="45">
        <f>RS!I21</f>
        <v>0</v>
      </c>
      <c r="J27" s="28">
        <f t="shared" si="3"/>
        <v>0</v>
      </c>
      <c r="K27" s="45">
        <f>RS!K21</f>
        <v>1350</v>
      </c>
      <c r="L27" s="61">
        <f t="shared" si="4"/>
        <v>1.8379600005445806</v>
      </c>
      <c r="M27" s="46">
        <f t="shared" si="6"/>
        <v>3612946</v>
      </c>
      <c r="N27" s="28">
        <f t="shared" si="5"/>
        <v>2.0336974691272736</v>
      </c>
    </row>
    <row r="28" spans="1:14" x14ac:dyDescent="0.25">
      <c r="A28" s="39" t="s">
        <v>38</v>
      </c>
      <c r="B28" s="8" t="s">
        <v>4</v>
      </c>
      <c r="C28" s="45">
        <f>FBiH!C17</f>
        <v>4606</v>
      </c>
      <c r="D28" s="28">
        <f t="shared" si="0"/>
        <v>6.9186168774596686</v>
      </c>
      <c r="E28" s="45">
        <f>FBiH!E17</f>
        <v>11229172</v>
      </c>
      <c r="F28" s="28">
        <f t="shared" si="1"/>
        <v>8.5234195411121636</v>
      </c>
      <c r="G28" s="45">
        <f>FBiH!G17</f>
        <v>244</v>
      </c>
      <c r="H28" s="61">
        <f t="shared" si="2"/>
        <v>3.548058746546459</v>
      </c>
      <c r="I28" s="45">
        <f>FBiH!I17</f>
        <v>1070853</v>
      </c>
      <c r="J28" s="28">
        <f t="shared" si="3"/>
        <v>2.3325487473223467</v>
      </c>
      <c r="K28" s="45">
        <f>FBiH!K17</f>
        <v>4850</v>
      </c>
      <c r="L28" s="61">
        <f t="shared" si="4"/>
        <v>6.6030414834379378</v>
      </c>
      <c r="M28" s="46">
        <f t="shared" si="6"/>
        <v>12300025</v>
      </c>
      <c r="N28" s="28">
        <f t="shared" si="5"/>
        <v>6.9235825037800707</v>
      </c>
    </row>
    <row r="29" spans="1:14" x14ac:dyDescent="0.25">
      <c r="A29" s="39" t="s">
        <v>39</v>
      </c>
      <c r="B29" s="8" t="s">
        <v>17</v>
      </c>
      <c r="C29" s="45">
        <f>RS!C22</f>
        <v>121</v>
      </c>
      <c r="D29" s="28">
        <f t="shared" si="0"/>
        <v>0.18175263616426834</v>
      </c>
      <c r="E29" s="45">
        <f>RS!E22</f>
        <v>435898</v>
      </c>
      <c r="F29" s="28">
        <f t="shared" si="1"/>
        <v>0.3308651369069518</v>
      </c>
      <c r="G29" s="45">
        <f>RS!G22</f>
        <v>0</v>
      </c>
      <c r="H29" s="61">
        <f t="shared" si="2"/>
        <v>0</v>
      </c>
      <c r="I29" s="45">
        <f>RS!I22</f>
        <v>0</v>
      </c>
      <c r="J29" s="28">
        <f t="shared" si="3"/>
        <v>0</v>
      </c>
      <c r="K29" s="45">
        <f>RS!K22</f>
        <v>121</v>
      </c>
      <c r="L29" s="61">
        <f t="shared" si="4"/>
        <v>0.16473567412288465</v>
      </c>
      <c r="M29" s="46">
        <f t="shared" si="6"/>
        <v>435898</v>
      </c>
      <c r="N29" s="28">
        <f t="shared" si="5"/>
        <v>0.24536338472748842</v>
      </c>
    </row>
    <row r="30" spans="1:14" x14ac:dyDescent="0.25">
      <c r="A30" s="39" t="s">
        <v>60</v>
      </c>
      <c r="B30" s="8" t="s">
        <v>5</v>
      </c>
      <c r="C30" s="45">
        <f>FBiH!C18</f>
        <v>4736</v>
      </c>
      <c r="D30" s="28">
        <f t="shared" si="0"/>
        <v>7.1138883047435932</v>
      </c>
      <c r="E30" s="45">
        <f>FBiH!E18</f>
        <v>7664221</v>
      </c>
      <c r="F30" s="28">
        <f t="shared" si="1"/>
        <v>5.8174699825420975</v>
      </c>
      <c r="G30" s="45">
        <f>FBiH!G18</f>
        <v>1604</v>
      </c>
      <c r="H30" s="61">
        <f t="shared" si="2"/>
        <v>23.32412389123164</v>
      </c>
      <c r="I30" s="45">
        <f>FBiH!I18</f>
        <v>4702510</v>
      </c>
      <c r="J30" s="28">
        <f t="shared" si="3"/>
        <v>10.24308080546145</v>
      </c>
      <c r="K30" s="45">
        <f>FBiH!K18</f>
        <v>6340</v>
      </c>
      <c r="L30" s="61">
        <f t="shared" si="4"/>
        <v>8.6316047432982526</v>
      </c>
      <c r="M30" s="46">
        <f t="shared" si="6"/>
        <v>12366731</v>
      </c>
      <c r="N30" s="28">
        <f t="shared" si="5"/>
        <v>6.9611307603484249</v>
      </c>
    </row>
    <row r="31" spans="1:14" x14ac:dyDescent="0.25">
      <c r="A31" s="39" t="s">
        <v>40</v>
      </c>
      <c r="B31" s="8" t="s">
        <v>6</v>
      </c>
      <c r="C31" s="45">
        <f>FBiH!C19</f>
        <v>8810</v>
      </c>
      <c r="D31" s="28">
        <f t="shared" si="0"/>
        <v>13.233394418241357</v>
      </c>
      <c r="E31" s="45">
        <f>FBiH!E19</f>
        <v>4783931</v>
      </c>
      <c r="F31" s="28">
        <f t="shared" si="1"/>
        <v>3.6312072669945969</v>
      </c>
      <c r="G31" s="45">
        <f>FBiH!G19</f>
        <v>1389</v>
      </c>
      <c r="H31" s="61">
        <f t="shared" si="2"/>
        <v>20.197760651446853</v>
      </c>
      <c r="I31" s="45">
        <f>FBiH!I19</f>
        <v>9379285</v>
      </c>
      <c r="J31" s="28">
        <f t="shared" si="3"/>
        <v>20.430105231557718</v>
      </c>
      <c r="K31" s="45">
        <f>FBiH!K19</f>
        <v>10199</v>
      </c>
      <c r="L31" s="61">
        <f t="shared" si="4"/>
        <v>13.885447441151245</v>
      </c>
      <c r="M31" s="46">
        <f t="shared" si="6"/>
        <v>14163216</v>
      </c>
      <c r="N31" s="28">
        <f t="shared" si="5"/>
        <v>7.9723573321889969</v>
      </c>
    </row>
    <row r="32" spans="1:14" x14ac:dyDescent="0.25">
      <c r="A32" s="39" t="s">
        <v>41</v>
      </c>
      <c r="B32" s="8" t="s">
        <v>52</v>
      </c>
      <c r="C32" s="45">
        <f>FBiH!C20</f>
        <v>554</v>
      </c>
      <c r="D32" s="28">
        <f t="shared" si="0"/>
        <v>0.83215669780995583</v>
      </c>
      <c r="E32" s="45">
        <f>FBiH!E20</f>
        <v>346433</v>
      </c>
      <c r="F32" s="28">
        <f t="shared" si="1"/>
        <v>0.26295739364274678</v>
      </c>
      <c r="G32" s="45">
        <f>FBiH!G20</f>
        <v>1393</v>
      </c>
      <c r="H32" s="61">
        <f t="shared" si="2"/>
        <v>20.25592554893122</v>
      </c>
      <c r="I32" s="45">
        <f>FBiH!I20</f>
        <v>11358894</v>
      </c>
      <c r="J32" s="28">
        <f t="shared" si="3"/>
        <v>24.742120506425554</v>
      </c>
      <c r="K32" s="45">
        <f>FBiH!K20</f>
        <v>1947</v>
      </c>
      <c r="L32" s="61">
        <f t="shared" si="4"/>
        <v>2.6507467563409621</v>
      </c>
      <c r="M32" s="46">
        <f t="shared" si="6"/>
        <v>11705327</v>
      </c>
      <c r="N32" s="28">
        <f t="shared" si="5"/>
        <v>6.5888319103598949</v>
      </c>
    </row>
    <row r="33" spans="1:14" x14ac:dyDescent="0.25">
      <c r="A33" s="39" t="s">
        <v>42</v>
      </c>
      <c r="B33" s="8" t="s">
        <v>20</v>
      </c>
      <c r="C33" s="45">
        <f>RS!C23</f>
        <v>1329</v>
      </c>
      <c r="D33" s="28">
        <f t="shared" si="0"/>
        <v>1.9962748220025837</v>
      </c>
      <c r="E33" s="45">
        <f>RS!E23</f>
        <v>2750219</v>
      </c>
      <c r="F33" s="28">
        <f t="shared" si="1"/>
        <v>2.087533289804266</v>
      </c>
      <c r="G33" s="45">
        <f>RS!G23</f>
        <v>110</v>
      </c>
      <c r="H33" s="61">
        <f t="shared" si="2"/>
        <v>1.599534680820125</v>
      </c>
      <c r="I33" s="45">
        <f>RS!I23</f>
        <v>716791</v>
      </c>
      <c r="J33" s="28">
        <f t="shared" si="3"/>
        <v>1.5613253631842394</v>
      </c>
      <c r="K33" s="45">
        <f>RS!K23</f>
        <v>1439</v>
      </c>
      <c r="L33" s="61">
        <f t="shared" si="4"/>
        <v>1.9591292153952975</v>
      </c>
      <c r="M33" s="46">
        <f t="shared" si="6"/>
        <v>3467010</v>
      </c>
      <c r="N33" s="28">
        <f t="shared" si="5"/>
        <v>1.9515512998087843</v>
      </c>
    </row>
    <row r="34" spans="1:14" ht="15.75" thickBot="1" x14ac:dyDescent="0.3">
      <c r="A34" s="50"/>
      <c r="B34" s="51" t="s">
        <v>47</v>
      </c>
      <c r="C34" s="56">
        <f t="shared" ref="C34:N34" si="7">SUM(C11:C33)</f>
        <v>66574</v>
      </c>
      <c r="D34" s="52">
        <f t="shared" si="7"/>
        <v>100.00000000000001</v>
      </c>
      <c r="E34" s="56">
        <f t="shared" si="7"/>
        <v>131744917</v>
      </c>
      <c r="F34" s="52">
        <f t="shared" si="7"/>
        <v>99.999999999999986</v>
      </c>
      <c r="G34" s="56">
        <f t="shared" si="7"/>
        <v>6877</v>
      </c>
      <c r="H34" s="52">
        <f t="shared" si="7"/>
        <v>100</v>
      </c>
      <c r="I34" s="56">
        <f>SUM(I11:I33)</f>
        <v>45909137</v>
      </c>
      <c r="J34" s="53">
        <f t="shared" si="7"/>
        <v>100</v>
      </c>
      <c r="K34" s="56">
        <f>SUM(K11:K33)</f>
        <v>73451</v>
      </c>
      <c r="L34" s="52">
        <f t="shared" si="7"/>
        <v>100</v>
      </c>
      <c r="M34" s="56">
        <f>SUM(M11:M33)</f>
        <v>177654054</v>
      </c>
      <c r="N34" s="53">
        <f t="shared" si="7"/>
        <v>99.999999999999986</v>
      </c>
    </row>
    <row r="36" spans="1:14" s="84" customFormat="1" ht="12" x14ac:dyDescent="0.25">
      <c r="A36" s="84" t="s">
        <v>58</v>
      </c>
      <c r="B36" s="83"/>
    </row>
    <row r="37" spans="1:14" x14ac:dyDescent="0.25">
      <c r="C37" s="12"/>
      <c r="D37" s="12"/>
      <c r="H37" s="13"/>
      <c r="I37" s="13"/>
    </row>
    <row r="38" spans="1:14" x14ac:dyDescent="0.25">
      <c r="C38" s="33"/>
    </row>
    <row r="39" spans="1:14" x14ac:dyDescent="0.25">
      <c r="B39" s="41"/>
      <c r="C39" s="9"/>
    </row>
    <row r="40" spans="1:14" x14ac:dyDescent="0.25">
      <c r="B40" s="41"/>
    </row>
    <row r="41" spans="1:14" x14ac:dyDescent="0.25">
      <c r="B41" s="41"/>
      <c r="C41" s="9"/>
      <c r="E41" s="34"/>
      <c r="F41" s="34"/>
    </row>
    <row r="42" spans="1:14" x14ac:dyDescent="0.25">
      <c r="B42" s="41"/>
      <c r="C42" s="9"/>
      <c r="D42" s="19"/>
      <c r="I42" s="9"/>
    </row>
    <row r="43" spans="1:14" x14ac:dyDescent="0.25">
      <c r="B43" s="41"/>
      <c r="C43" s="9"/>
      <c r="I43" s="9"/>
    </row>
    <row r="44" spans="1:14" x14ac:dyDescent="0.25">
      <c r="B44" s="41"/>
    </row>
    <row r="45" spans="1:14" x14ac:dyDescent="0.25">
      <c r="B45" s="41"/>
      <c r="C45" s="42"/>
      <c r="D45" s="42"/>
      <c r="E45" s="42"/>
      <c r="F45" s="42"/>
    </row>
    <row r="46" spans="1:14" x14ac:dyDescent="0.25">
      <c r="B46" s="41"/>
      <c r="C46" s="42"/>
      <c r="D46" s="42"/>
      <c r="E46" s="42"/>
      <c r="F46" s="42"/>
    </row>
    <row r="47" spans="1:14" x14ac:dyDescent="0.25">
      <c r="B47" s="41"/>
      <c r="C47" s="42"/>
      <c r="D47" s="43"/>
      <c r="E47" s="42"/>
      <c r="F47" s="42"/>
    </row>
    <row r="48" spans="1:14" x14ac:dyDescent="0.25">
      <c r="B48" s="41"/>
      <c r="C48" s="42"/>
      <c r="D48" s="42"/>
      <c r="E48" s="42"/>
      <c r="F48" s="42"/>
    </row>
    <row r="49" spans="2:6" x14ac:dyDescent="0.25">
      <c r="B49" s="41"/>
      <c r="C49" s="42"/>
      <c r="D49" s="42"/>
      <c r="E49" s="42"/>
      <c r="F49" s="42"/>
    </row>
    <row r="50" spans="2:6" x14ac:dyDescent="0.25">
      <c r="B50" s="41"/>
      <c r="C50" s="42"/>
      <c r="D50" s="42"/>
      <c r="E50" s="42"/>
      <c r="F50" s="42"/>
    </row>
    <row r="51" spans="2:6" x14ac:dyDescent="0.25">
      <c r="B51" s="41"/>
      <c r="C51" s="42"/>
      <c r="D51" s="42"/>
      <c r="E51" s="42"/>
      <c r="F51" s="42"/>
    </row>
    <row r="52" spans="2:6" x14ac:dyDescent="0.25">
      <c r="B52" s="41"/>
      <c r="C52" s="42"/>
      <c r="D52" s="42"/>
      <c r="E52" s="42"/>
      <c r="F52" s="42"/>
    </row>
    <row r="53" spans="2:6" x14ac:dyDescent="0.25">
      <c r="B53" s="41"/>
      <c r="C53" s="42"/>
      <c r="D53" s="42"/>
      <c r="E53" s="42"/>
      <c r="F53" s="42"/>
    </row>
    <row r="54" spans="2:6" x14ac:dyDescent="0.25">
      <c r="B54" s="41"/>
      <c r="C54" s="42"/>
      <c r="D54" s="42"/>
      <c r="E54" s="42"/>
      <c r="F54" s="42"/>
    </row>
    <row r="55" spans="2:6" x14ac:dyDescent="0.25">
      <c r="B55" s="41"/>
      <c r="C55" s="42"/>
      <c r="D55" s="42"/>
      <c r="E55" s="42"/>
      <c r="F55" s="42"/>
    </row>
    <row r="56" spans="2:6" x14ac:dyDescent="0.25">
      <c r="B56" s="41"/>
      <c r="C56" s="42"/>
      <c r="D56" s="42"/>
      <c r="E56" s="42"/>
      <c r="F56" s="42"/>
    </row>
    <row r="57" spans="2:6" x14ac:dyDescent="0.25">
      <c r="B57" s="41"/>
      <c r="C57" s="42"/>
      <c r="D57" s="42"/>
      <c r="E57" s="42"/>
      <c r="F57" s="42"/>
    </row>
    <row r="58" spans="2:6" x14ac:dyDescent="0.25">
      <c r="B58" s="41"/>
      <c r="C58" s="42"/>
      <c r="D58" s="42"/>
      <c r="E58" s="42"/>
      <c r="F58" s="42"/>
    </row>
    <row r="59" spans="2:6" x14ac:dyDescent="0.25">
      <c r="B59" s="41"/>
      <c r="C59" s="42"/>
      <c r="D59" s="42"/>
      <c r="E59" s="42"/>
      <c r="F59" s="42"/>
    </row>
    <row r="60" spans="2:6" x14ac:dyDescent="0.25">
      <c r="B60" s="41"/>
      <c r="C60" s="42"/>
      <c r="D60" s="42"/>
      <c r="E60" s="42"/>
      <c r="F60" s="42"/>
    </row>
    <row r="61" spans="2:6" x14ac:dyDescent="0.25">
      <c r="B61" s="41"/>
      <c r="C61" s="42"/>
      <c r="D61" s="42"/>
      <c r="E61" s="42"/>
      <c r="F61" s="42"/>
    </row>
    <row r="62" spans="2:6" x14ac:dyDescent="0.25">
      <c r="B62" s="41"/>
      <c r="C62" s="42"/>
      <c r="D62" s="42"/>
      <c r="E62" s="42"/>
      <c r="F62" s="42"/>
    </row>
    <row r="63" spans="2:6" x14ac:dyDescent="0.25">
      <c r="B63" s="41"/>
      <c r="C63" s="42"/>
      <c r="D63" s="42"/>
      <c r="E63" s="42"/>
      <c r="F63" s="42"/>
    </row>
    <row r="64" spans="2:6" x14ac:dyDescent="0.25">
      <c r="B64" s="41"/>
      <c r="C64" s="42"/>
      <c r="D64" s="42"/>
      <c r="E64" s="42"/>
      <c r="F64" s="42"/>
    </row>
    <row r="65" spans="2:6" x14ac:dyDescent="0.25">
      <c r="B65" s="41"/>
      <c r="C65" s="42"/>
      <c r="D65" s="42"/>
      <c r="E65" s="42"/>
      <c r="F65" s="42"/>
    </row>
    <row r="66" spans="2:6" x14ac:dyDescent="0.25">
      <c r="B66" s="41"/>
      <c r="C66" s="42"/>
      <c r="D66" s="42"/>
      <c r="E66" s="42"/>
      <c r="F66" s="42"/>
    </row>
    <row r="67" spans="2:6" x14ac:dyDescent="0.25">
      <c r="B67" s="41"/>
      <c r="C67" s="42"/>
      <c r="D67" s="42"/>
      <c r="E67" s="42"/>
      <c r="F67" s="42"/>
    </row>
    <row r="68" spans="2:6" x14ac:dyDescent="0.25">
      <c r="B68" s="41"/>
      <c r="C68" s="42"/>
      <c r="D68" s="42"/>
      <c r="E68" s="42"/>
      <c r="F68" s="42"/>
    </row>
    <row r="69" spans="2:6" x14ac:dyDescent="0.25">
      <c r="B69" s="41"/>
      <c r="C69" s="42"/>
      <c r="D69" s="42"/>
      <c r="E69" s="42"/>
      <c r="F69" s="42"/>
    </row>
    <row r="70" spans="2:6" x14ac:dyDescent="0.25">
      <c r="B70" s="41"/>
      <c r="C70" s="42"/>
      <c r="D70" s="42"/>
      <c r="E70" s="42"/>
      <c r="F70" s="42"/>
    </row>
    <row r="71" spans="2:6" x14ac:dyDescent="0.25">
      <c r="B71" s="41"/>
      <c r="C71" s="42"/>
      <c r="D71" s="42"/>
      <c r="E71" s="42"/>
      <c r="F71" s="42"/>
    </row>
    <row r="72" spans="2:6" x14ac:dyDescent="0.25">
      <c r="E72" s="40"/>
    </row>
  </sheetData>
  <mergeCells count="10">
    <mergeCell ref="B8:B10"/>
    <mergeCell ref="C9:D9"/>
    <mergeCell ref="K9:L9"/>
    <mergeCell ref="M9:N9"/>
    <mergeCell ref="C8:F8"/>
    <mergeCell ref="G8:J8"/>
    <mergeCell ref="K8:N8"/>
    <mergeCell ref="E9:F9"/>
    <mergeCell ref="G9:H9"/>
    <mergeCell ref="I9:J9"/>
  </mergeCells>
  <printOptions horizontalCentered="1"/>
  <pageMargins left="0.39370078740157483" right="0.39370078740157483" top="0.78740157480314965" bottom="0.78740157480314965" header="0.31496062992125984" footer="0.31496062992125984"/>
  <pageSetup paperSize="9" scale="75" orientation="landscape" r:id="rId1"/>
  <headerFooter>
    <oddHeader>&amp;L&amp;G&amp;CStatistika tržišta osiguranja&amp;RMjesečni izvještaj</oddHeader>
    <oddFooter>&amp;CU izvještaj su uključeni podaci zaključno sa 30.04.2026. godine.</oddFooter>
  </headerFooter>
  <ignoredErrors>
    <ignoredError sqref="E12:L14 E11:H11 J11:L11 E15:L29 E30:L33" formula="1"/>
  </ignoredError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5:T46"/>
  <sheetViews>
    <sheetView showGridLines="0" showRuler="0" view="pageLayout" zoomScaleNormal="65" workbookViewId="0">
      <selection activeCell="A23" sqref="A23:XFD23"/>
    </sheetView>
  </sheetViews>
  <sheetFormatPr defaultRowHeight="15" x14ac:dyDescent="0.25"/>
  <cols>
    <col min="1" max="1" width="4.28515625" customWidth="1"/>
    <col min="2" max="2" width="24" customWidth="1"/>
    <col min="3" max="3" width="13.5703125" customWidth="1"/>
    <col min="4" max="4" width="10.85546875" customWidth="1"/>
    <col min="5" max="5" width="13.5703125" customWidth="1"/>
    <col min="6" max="6" width="10.85546875" customWidth="1"/>
    <col min="7" max="7" width="13.5703125" customWidth="1"/>
    <col min="8" max="8" width="10.85546875" customWidth="1"/>
    <col min="9" max="9" width="13.5703125" customWidth="1"/>
    <col min="10" max="10" width="10.85546875" style="35" customWidth="1"/>
    <col min="11" max="11" width="13.5703125" customWidth="1"/>
    <col min="12" max="12" width="10.85546875" customWidth="1"/>
    <col min="13" max="13" width="13.5703125" customWidth="1"/>
    <col min="14" max="14" width="10.85546875" customWidth="1"/>
    <col min="15" max="15" width="11.140625" customWidth="1"/>
    <col min="16" max="17" width="8.7109375" customWidth="1"/>
    <col min="18" max="19" width="15.5703125" customWidth="1"/>
    <col min="20" max="20" width="10.28515625" customWidth="1"/>
    <col min="21" max="22" width="8.7109375" customWidth="1"/>
  </cols>
  <sheetData>
    <row r="5" spans="1:14" x14ac:dyDescent="0.25">
      <c r="C5" s="54" t="s">
        <v>45</v>
      </c>
      <c r="F5" s="1"/>
    </row>
    <row r="7" spans="1:14" ht="15.75" thickBot="1" x14ac:dyDescent="0.3">
      <c r="D7" s="3"/>
      <c r="E7" s="3"/>
      <c r="F7" s="3"/>
      <c r="G7" s="3"/>
      <c r="H7" s="3"/>
      <c r="I7" s="3"/>
      <c r="J7" s="36"/>
      <c r="K7" s="3"/>
      <c r="L7" s="3"/>
    </row>
    <row r="8" spans="1:14" ht="19.5" customHeight="1" x14ac:dyDescent="0.25">
      <c r="A8" s="4"/>
      <c r="B8" s="85" t="s">
        <v>7</v>
      </c>
      <c r="C8" s="90" t="s">
        <v>49</v>
      </c>
      <c r="D8" s="90"/>
      <c r="E8" s="91"/>
      <c r="F8" s="91"/>
      <c r="G8" s="90" t="s">
        <v>50</v>
      </c>
      <c r="H8" s="90"/>
      <c r="I8" s="90"/>
      <c r="J8" s="90"/>
      <c r="K8" s="90" t="s">
        <v>51</v>
      </c>
      <c r="L8" s="90"/>
      <c r="M8" s="90"/>
      <c r="N8" s="92"/>
    </row>
    <row r="9" spans="1:14" ht="19.5" customHeight="1" x14ac:dyDescent="0.25">
      <c r="A9" s="5"/>
      <c r="B9" s="86"/>
      <c r="C9" s="88" t="s">
        <v>43</v>
      </c>
      <c r="D9" s="88"/>
      <c r="E9" s="88" t="s">
        <v>19</v>
      </c>
      <c r="F9" s="88"/>
      <c r="G9" s="88" t="s">
        <v>43</v>
      </c>
      <c r="H9" s="88"/>
      <c r="I9" s="88" t="s">
        <v>19</v>
      </c>
      <c r="J9" s="88"/>
      <c r="K9" s="88" t="s">
        <v>43</v>
      </c>
      <c r="L9" s="88"/>
      <c r="M9" s="88" t="s">
        <v>19</v>
      </c>
      <c r="N9" s="89"/>
    </row>
    <row r="10" spans="1:14" ht="18.75" customHeight="1" thickBot="1" x14ac:dyDescent="0.3">
      <c r="A10" s="6"/>
      <c r="B10" s="87"/>
      <c r="C10" s="58" t="s">
        <v>59</v>
      </c>
      <c r="D10" s="49" t="s">
        <v>44</v>
      </c>
      <c r="E10" s="58" t="s">
        <v>59</v>
      </c>
      <c r="F10" s="7" t="s">
        <v>44</v>
      </c>
      <c r="G10" s="58" t="s">
        <v>59</v>
      </c>
      <c r="H10" s="49" t="s">
        <v>44</v>
      </c>
      <c r="I10" s="58" t="s">
        <v>59</v>
      </c>
      <c r="J10" s="7" t="s">
        <v>44</v>
      </c>
      <c r="K10" s="58" t="s">
        <v>59</v>
      </c>
      <c r="L10" s="49" t="s">
        <v>44</v>
      </c>
      <c r="M10" s="58" t="s">
        <v>59</v>
      </c>
      <c r="N10" s="11" t="s">
        <v>44</v>
      </c>
    </row>
    <row r="11" spans="1:14" x14ac:dyDescent="0.25">
      <c r="A11" s="39" t="s">
        <v>21</v>
      </c>
      <c r="B11" s="8" t="s">
        <v>46</v>
      </c>
      <c r="C11" s="46">
        <v>9032</v>
      </c>
      <c r="D11" s="28">
        <f t="shared" ref="D11:D20" si="0">C11/C$21*100</f>
        <v>16.333616651897934</v>
      </c>
      <c r="E11" s="47">
        <v>17129951</v>
      </c>
      <c r="F11" s="28">
        <f t="shared" ref="F11:F20" si="1">E11/E$21*100</f>
        <v>17.911872103304514</v>
      </c>
      <c r="G11" s="47">
        <v>268</v>
      </c>
      <c r="H11" s="59">
        <f t="shared" ref="H11:H20" si="2">G11/G$21*100</f>
        <v>4.4614616281005492</v>
      </c>
      <c r="I11" s="47">
        <v>2849464</v>
      </c>
      <c r="J11" s="28">
        <f t="shared" ref="J11:J20" si="3">I11/I$21*100</f>
        <v>7.2948803245618894</v>
      </c>
      <c r="K11" s="47">
        <f t="shared" ref="K11:K20" si="4">C11+G11</f>
        <v>9300</v>
      </c>
      <c r="L11" s="59">
        <f t="shared" ref="L11:L20" si="5">K11/K$21*100</f>
        <v>15.170298838574968</v>
      </c>
      <c r="M11" s="47">
        <f>E11+I11</f>
        <v>19979415</v>
      </c>
      <c r="N11" s="28">
        <f t="shared" ref="N11:N20" si="6">M11/M$21*100</f>
        <v>14.832993752016071</v>
      </c>
    </row>
    <row r="12" spans="1:14" x14ac:dyDescent="0.25">
      <c r="A12" s="39" t="s">
        <v>22</v>
      </c>
      <c r="B12" s="63" t="s">
        <v>55</v>
      </c>
      <c r="C12" s="45">
        <v>15308</v>
      </c>
      <c r="D12" s="28">
        <f t="shared" si="0"/>
        <v>27.683237788668464</v>
      </c>
      <c r="E12" s="47">
        <v>24323259</v>
      </c>
      <c r="F12" s="28">
        <f t="shared" si="1"/>
        <v>25.433528930908818</v>
      </c>
      <c r="G12" s="47">
        <v>0</v>
      </c>
      <c r="H12" s="59">
        <f t="shared" si="2"/>
        <v>0</v>
      </c>
      <c r="I12" s="47">
        <v>0</v>
      </c>
      <c r="J12" s="28">
        <f t="shared" si="3"/>
        <v>0</v>
      </c>
      <c r="K12" s="47">
        <f t="shared" si="4"/>
        <v>15308</v>
      </c>
      <c r="L12" s="59">
        <f t="shared" si="5"/>
        <v>24.970638131280175</v>
      </c>
      <c r="M12" s="47">
        <f t="shared" ref="M12:M20" si="7">E12+I12</f>
        <v>24323259</v>
      </c>
      <c r="N12" s="28">
        <f t="shared" si="6"/>
        <v>18.05792355660407</v>
      </c>
    </row>
    <row r="13" spans="1:14" x14ac:dyDescent="0.25">
      <c r="A13" s="39" t="s">
        <v>23</v>
      </c>
      <c r="B13" s="8" t="s">
        <v>0</v>
      </c>
      <c r="C13" s="45">
        <v>1092</v>
      </c>
      <c r="D13" s="28">
        <f t="shared" si="0"/>
        <v>1.9747906758051974</v>
      </c>
      <c r="E13" s="47">
        <v>4801018</v>
      </c>
      <c r="F13" s="28">
        <f t="shared" si="1"/>
        <v>5.0201673304064229</v>
      </c>
      <c r="G13" s="47">
        <v>0</v>
      </c>
      <c r="H13" s="59">
        <f t="shared" si="2"/>
        <v>0</v>
      </c>
      <c r="I13" s="48">
        <v>0</v>
      </c>
      <c r="J13" s="28">
        <f t="shared" si="3"/>
        <v>0</v>
      </c>
      <c r="K13" s="47">
        <f t="shared" si="4"/>
        <v>1092</v>
      </c>
      <c r="L13" s="59">
        <f t="shared" si="5"/>
        <v>1.7812867023358998</v>
      </c>
      <c r="M13" s="47">
        <f t="shared" si="7"/>
        <v>4801018</v>
      </c>
      <c r="N13" s="28">
        <f t="shared" si="6"/>
        <v>3.5643420989712009</v>
      </c>
    </row>
    <row r="14" spans="1:14" x14ac:dyDescent="0.25">
      <c r="A14" s="39" t="s">
        <v>24</v>
      </c>
      <c r="B14" s="8" t="s">
        <v>1</v>
      </c>
      <c r="C14" s="45">
        <v>3000</v>
      </c>
      <c r="D14" s="28">
        <f t="shared" si="0"/>
        <v>5.4252491093549375</v>
      </c>
      <c r="E14" s="47">
        <v>7558104</v>
      </c>
      <c r="F14" s="28">
        <f t="shared" si="1"/>
        <v>7.9031044625565041</v>
      </c>
      <c r="G14" s="47">
        <v>169</v>
      </c>
      <c r="H14" s="59">
        <f t="shared" si="2"/>
        <v>2.8133843848843014</v>
      </c>
      <c r="I14" s="48">
        <v>1517967</v>
      </c>
      <c r="J14" s="28">
        <f t="shared" si="3"/>
        <v>3.8861300236234735</v>
      </c>
      <c r="K14" s="47">
        <f t="shared" si="4"/>
        <v>3169</v>
      </c>
      <c r="L14" s="59">
        <f t="shared" si="5"/>
        <v>5.1693201096176429</v>
      </c>
      <c r="M14" s="47">
        <f t="shared" si="7"/>
        <v>9076071</v>
      </c>
      <c r="N14" s="28">
        <f t="shared" si="6"/>
        <v>6.7382005146724389</v>
      </c>
    </row>
    <row r="15" spans="1:14" x14ac:dyDescent="0.25">
      <c r="A15" s="39" t="s">
        <v>25</v>
      </c>
      <c r="B15" s="8" t="s">
        <v>2</v>
      </c>
      <c r="C15" s="45">
        <v>6179</v>
      </c>
      <c r="D15" s="28">
        <f t="shared" si="0"/>
        <v>11.174204748901387</v>
      </c>
      <c r="E15" s="47">
        <v>13950253</v>
      </c>
      <c r="F15" s="28">
        <f t="shared" si="1"/>
        <v>14.587032242225334</v>
      </c>
      <c r="G15" s="47">
        <v>0</v>
      </c>
      <c r="H15" s="59">
        <f t="shared" si="2"/>
        <v>0</v>
      </c>
      <c r="I15" s="47">
        <v>0</v>
      </c>
      <c r="J15" s="28">
        <f t="shared" si="3"/>
        <v>0</v>
      </c>
      <c r="K15" s="47">
        <f t="shared" si="4"/>
        <v>6179</v>
      </c>
      <c r="L15" s="59">
        <f t="shared" si="5"/>
        <v>10.07927704554352</v>
      </c>
      <c r="M15" s="47">
        <f t="shared" si="7"/>
        <v>13950253</v>
      </c>
      <c r="N15" s="28">
        <f t="shared" si="6"/>
        <v>10.356860578152235</v>
      </c>
    </row>
    <row r="16" spans="1:14" x14ac:dyDescent="0.25">
      <c r="A16" s="39" t="s">
        <v>26</v>
      </c>
      <c r="B16" s="8" t="s">
        <v>3</v>
      </c>
      <c r="C16" s="46">
        <v>1980</v>
      </c>
      <c r="D16" s="28">
        <f t="shared" si="0"/>
        <v>3.5806644121742588</v>
      </c>
      <c r="E16" s="47">
        <v>3848279</v>
      </c>
      <c r="F16" s="28">
        <f t="shared" si="1"/>
        <v>4.0239391966639362</v>
      </c>
      <c r="G16" s="47">
        <v>940</v>
      </c>
      <c r="H16" s="59">
        <f t="shared" si="2"/>
        <v>15.648410188113868</v>
      </c>
      <c r="I16" s="72">
        <v>8182175</v>
      </c>
      <c r="J16" s="73">
        <f t="shared" si="3"/>
        <v>20.94709300402538</v>
      </c>
      <c r="K16" s="72">
        <f t="shared" si="4"/>
        <v>2920</v>
      </c>
      <c r="L16" s="74">
        <f t="shared" si="5"/>
        <v>4.7631475923267645</v>
      </c>
      <c r="M16" s="72">
        <f t="shared" si="7"/>
        <v>12030454</v>
      </c>
      <c r="N16" s="73">
        <f t="shared" si="6"/>
        <v>8.931575274647269</v>
      </c>
    </row>
    <row r="17" spans="1:20" x14ac:dyDescent="0.25">
      <c r="A17" s="39" t="s">
        <v>27</v>
      </c>
      <c r="B17" s="8" t="s">
        <v>4</v>
      </c>
      <c r="C17" s="45">
        <v>4606</v>
      </c>
      <c r="D17" s="28">
        <f t="shared" si="0"/>
        <v>8.3295657992296146</v>
      </c>
      <c r="E17" s="47">
        <v>11229172</v>
      </c>
      <c r="F17" s="28">
        <f t="shared" si="1"/>
        <v>11.741743609774959</v>
      </c>
      <c r="G17" s="47">
        <v>244</v>
      </c>
      <c r="H17" s="59">
        <f t="shared" si="2"/>
        <v>4.0619277509572163</v>
      </c>
      <c r="I17" s="72">
        <v>1070853</v>
      </c>
      <c r="J17" s="73">
        <f t="shared" si="3"/>
        <v>2.7414785658629386</v>
      </c>
      <c r="K17" s="72">
        <f t="shared" si="4"/>
        <v>4850</v>
      </c>
      <c r="L17" s="74">
        <f t="shared" si="5"/>
        <v>7.9113924050632916</v>
      </c>
      <c r="M17" s="72">
        <f t="shared" si="7"/>
        <v>12300025</v>
      </c>
      <c r="N17" s="73">
        <f t="shared" si="6"/>
        <v>9.1317085097156987</v>
      </c>
    </row>
    <row r="18" spans="1:20" x14ac:dyDescent="0.25">
      <c r="A18" s="39" t="s">
        <v>28</v>
      </c>
      <c r="B18" s="8" t="s">
        <v>5</v>
      </c>
      <c r="C18" s="45">
        <v>4736</v>
      </c>
      <c r="D18" s="28">
        <f t="shared" si="0"/>
        <v>8.5646599273016619</v>
      </c>
      <c r="E18" s="47">
        <v>7664221</v>
      </c>
      <c r="F18" s="28">
        <f t="shared" si="1"/>
        <v>8.0140653247321385</v>
      </c>
      <c r="G18" s="47">
        <v>1604</v>
      </c>
      <c r="H18" s="59">
        <f t="shared" si="2"/>
        <v>26.702180789079407</v>
      </c>
      <c r="I18" s="72">
        <v>4702510</v>
      </c>
      <c r="J18" s="73">
        <f t="shared" si="3"/>
        <v>12.03884227877788</v>
      </c>
      <c r="K18" s="72">
        <f t="shared" si="4"/>
        <v>6340</v>
      </c>
      <c r="L18" s="74">
        <f t="shared" si="5"/>
        <v>10.341902649093045</v>
      </c>
      <c r="M18" s="72">
        <f t="shared" si="7"/>
        <v>12366731</v>
      </c>
      <c r="N18" s="73">
        <f t="shared" si="6"/>
        <v>9.1812319657939661</v>
      </c>
    </row>
    <row r="19" spans="1:20" x14ac:dyDescent="0.25">
      <c r="A19" s="39" t="s">
        <v>29</v>
      </c>
      <c r="B19" s="8" t="s">
        <v>6</v>
      </c>
      <c r="C19" s="45">
        <v>8810</v>
      </c>
      <c r="D19" s="28">
        <f t="shared" si="0"/>
        <v>15.932148217805667</v>
      </c>
      <c r="E19" s="47">
        <v>4783931</v>
      </c>
      <c r="F19" s="28">
        <f t="shared" si="1"/>
        <v>5.002300369862918</v>
      </c>
      <c r="G19" s="47">
        <v>1389</v>
      </c>
      <c r="H19" s="59">
        <f t="shared" si="2"/>
        <v>23.123023139670384</v>
      </c>
      <c r="I19" s="72">
        <v>9379285</v>
      </c>
      <c r="J19" s="73">
        <f t="shared" si="3"/>
        <v>24.011800677235602</v>
      </c>
      <c r="K19" s="72">
        <f t="shared" si="4"/>
        <v>10199</v>
      </c>
      <c r="L19" s="74">
        <f t="shared" si="5"/>
        <v>16.636761059637216</v>
      </c>
      <c r="M19" s="72">
        <f t="shared" si="7"/>
        <v>14163216</v>
      </c>
      <c r="N19" s="73">
        <f t="shared" si="6"/>
        <v>10.514967251866686</v>
      </c>
    </row>
    <row r="20" spans="1:20" x14ac:dyDescent="0.25">
      <c r="A20" s="39" t="s">
        <v>30</v>
      </c>
      <c r="B20" s="8" t="s">
        <v>52</v>
      </c>
      <c r="C20" s="45">
        <v>554</v>
      </c>
      <c r="D20" s="28">
        <f t="shared" si="0"/>
        <v>1.0018626688608785</v>
      </c>
      <c r="E20" s="20">
        <v>346433</v>
      </c>
      <c r="F20" s="28">
        <f t="shared" si="1"/>
        <v>0.36224642956445657</v>
      </c>
      <c r="G20" s="47">
        <v>1393</v>
      </c>
      <c r="H20" s="59">
        <f t="shared" si="2"/>
        <v>23.189612119194273</v>
      </c>
      <c r="I20" s="72">
        <v>11358894</v>
      </c>
      <c r="J20" s="73">
        <f t="shared" si="3"/>
        <v>29.079775125912839</v>
      </c>
      <c r="K20" s="72">
        <f t="shared" si="4"/>
        <v>1947</v>
      </c>
      <c r="L20" s="74">
        <f t="shared" si="5"/>
        <v>3.1759754665274698</v>
      </c>
      <c r="M20" s="72">
        <f t="shared" si="7"/>
        <v>11705327</v>
      </c>
      <c r="N20" s="73">
        <f t="shared" si="6"/>
        <v>8.6901964975603647</v>
      </c>
    </row>
    <row r="21" spans="1:20" ht="15.75" thickBot="1" x14ac:dyDescent="0.3">
      <c r="A21" s="50"/>
      <c r="B21" s="51" t="s">
        <v>47</v>
      </c>
      <c r="C21" s="56">
        <f>SUM(C11:C20)</f>
        <v>55297</v>
      </c>
      <c r="D21" s="52">
        <f t="shared" ref="D21:N21" si="8">SUM(D11:D20)</f>
        <v>100</v>
      </c>
      <c r="E21" s="56">
        <f t="shared" si="8"/>
        <v>95634621</v>
      </c>
      <c r="F21" s="52">
        <f t="shared" si="8"/>
        <v>100</v>
      </c>
      <c r="G21" s="56">
        <f>SUM(G11:G20)</f>
        <v>6007</v>
      </c>
      <c r="H21" s="52">
        <f t="shared" si="8"/>
        <v>100</v>
      </c>
      <c r="I21" s="56">
        <f>SUM(I11:I20)</f>
        <v>39061148</v>
      </c>
      <c r="J21" s="53">
        <f t="shared" si="8"/>
        <v>100</v>
      </c>
      <c r="K21" s="56">
        <f t="shared" si="8"/>
        <v>61304</v>
      </c>
      <c r="L21" s="52">
        <f t="shared" si="8"/>
        <v>100.00000000000001</v>
      </c>
      <c r="M21" s="56">
        <f>SUM(M11:M20)</f>
        <v>134695769</v>
      </c>
      <c r="N21" s="53">
        <f t="shared" si="8"/>
        <v>100.00000000000001</v>
      </c>
    </row>
    <row r="22" spans="1:20" x14ac:dyDescent="0.25">
      <c r="M22" s="9"/>
    </row>
    <row r="23" spans="1:20" s="93" customFormat="1" ht="12" x14ac:dyDescent="0.25">
      <c r="A23" s="93" t="s">
        <v>56</v>
      </c>
    </row>
    <row r="24" spans="1:20" x14ac:dyDescent="0.25">
      <c r="C24" s="14"/>
      <c r="D24" s="22"/>
      <c r="E24" s="23"/>
      <c r="F24" s="14"/>
      <c r="G24" s="14"/>
      <c r="H24" s="14"/>
      <c r="I24" s="14"/>
      <c r="J24" s="37"/>
      <c r="K24" s="14"/>
      <c r="L24" s="14"/>
      <c r="M24" s="14"/>
      <c r="N24" s="14"/>
      <c r="O24" s="14"/>
      <c r="P24" s="14"/>
      <c r="Q24" s="14"/>
      <c r="R24" s="17"/>
      <c r="S24" s="17"/>
      <c r="T24" s="17"/>
    </row>
    <row r="25" spans="1:20" ht="15.75" x14ac:dyDescent="0.25">
      <c r="C25" s="46"/>
      <c r="D25" s="15"/>
      <c r="E25" s="47"/>
      <c r="F25" s="17"/>
      <c r="G25" s="14"/>
      <c r="H25" s="24"/>
      <c r="I25" s="24"/>
      <c r="J25" s="38"/>
      <c r="K25" s="16"/>
      <c r="L25" s="17"/>
      <c r="M25" s="24"/>
      <c r="N25" s="14"/>
      <c r="O25" s="14"/>
      <c r="P25" s="14"/>
      <c r="Q25" s="14"/>
      <c r="R25" s="22"/>
      <c r="S25" s="22"/>
      <c r="T25" s="14"/>
    </row>
    <row r="26" spans="1:20" x14ac:dyDescent="0.25">
      <c r="B26" s="18"/>
      <c r="C26" s="45"/>
      <c r="D26" s="15"/>
      <c r="E26" s="47"/>
      <c r="F26" s="17"/>
      <c r="G26" s="14"/>
      <c r="H26" s="14"/>
      <c r="I26" s="15"/>
      <c r="J26" s="37"/>
      <c r="K26" s="16"/>
      <c r="L26" s="17"/>
      <c r="M26" s="14"/>
      <c r="N26" s="14"/>
      <c r="O26" s="14"/>
      <c r="P26" s="14"/>
      <c r="Q26" s="14"/>
      <c r="R26" s="14"/>
      <c r="S26" s="14"/>
      <c r="T26" s="14"/>
    </row>
    <row r="27" spans="1:20" x14ac:dyDescent="0.25">
      <c r="B27" s="18"/>
      <c r="C27" s="45"/>
      <c r="D27" s="15"/>
      <c r="E27" s="47"/>
      <c r="F27" s="17"/>
      <c r="G27" s="14"/>
      <c r="H27" s="21"/>
      <c r="I27" s="15"/>
      <c r="J27" s="37"/>
      <c r="K27" s="16"/>
      <c r="L27" s="17"/>
      <c r="M27" s="14"/>
      <c r="N27" s="14"/>
      <c r="O27" s="14"/>
      <c r="P27" s="14"/>
      <c r="Q27" s="14"/>
      <c r="R27" s="14"/>
      <c r="S27" s="25"/>
      <c r="T27" s="23"/>
    </row>
    <row r="28" spans="1:20" x14ac:dyDescent="0.25">
      <c r="B28" s="18"/>
      <c r="C28" s="45"/>
      <c r="D28" s="15"/>
      <c r="E28" s="47"/>
      <c r="F28" s="17"/>
      <c r="G28" s="14"/>
      <c r="H28" s="18"/>
      <c r="I28" s="15"/>
      <c r="J28" s="15"/>
      <c r="K28" s="17"/>
      <c r="L28" s="17"/>
      <c r="M28" s="14"/>
      <c r="N28" s="14"/>
      <c r="O28" s="14"/>
      <c r="P28" s="14"/>
      <c r="Q28" s="14"/>
      <c r="R28" s="14"/>
      <c r="S28" s="14"/>
      <c r="T28" s="14"/>
    </row>
    <row r="29" spans="1:20" x14ac:dyDescent="0.25">
      <c r="B29" s="18"/>
      <c r="C29" s="45"/>
      <c r="D29" s="15"/>
      <c r="E29" s="47"/>
      <c r="F29" s="17"/>
      <c r="G29" s="14"/>
      <c r="H29" s="18"/>
      <c r="I29" s="15"/>
      <c r="J29" s="15"/>
      <c r="K29" s="17"/>
      <c r="L29" s="17"/>
      <c r="M29" s="14"/>
      <c r="N29" s="14"/>
      <c r="O29" s="14"/>
      <c r="P29" s="14"/>
      <c r="Q29" s="14"/>
      <c r="R29" s="14"/>
      <c r="S29" s="14"/>
      <c r="T29" s="14"/>
    </row>
    <row r="30" spans="1:20" x14ac:dyDescent="0.25">
      <c r="B30" s="18"/>
      <c r="C30" s="45"/>
      <c r="D30" s="15"/>
      <c r="E30" s="47"/>
      <c r="F30" s="17"/>
      <c r="G30" s="14"/>
      <c r="H30" s="18"/>
      <c r="I30" s="15"/>
      <c r="J30" s="15"/>
      <c r="K30" s="17"/>
      <c r="L30" s="17"/>
      <c r="M30" s="14"/>
      <c r="N30" s="14"/>
      <c r="O30" s="14"/>
      <c r="P30" s="14"/>
      <c r="Q30" s="14"/>
      <c r="R30" s="14"/>
      <c r="S30" s="14"/>
      <c r="T30" s="14"/>
    </row>
    <row r="31" spans="1:20" x14ac:dyDescent="0.25">
      <c r="B31" s="18"/>
      <c r="C31" s="46"/>
      <c r="D31" s="15"/>
      <c r="E31" s="47"/>
      <c r="F31" s="17"/>
      <c r="G31" s="14"/>
      <c r="H31" s="18"/>
      <c r="I31" s="15"/>
      <c r="J31" s="15"/>
      <c r="K31" s="17"/>
      <c r="L31" s="17"/>
      <c r="M31" s="14"/>
      <c r="N31" s="14"/>
      <c r="O31" s="14"/>
      <c r="P31" s="14"/>
      <c r="Q31" s="14"/>
      <c r="R31" s="14"/>
      <c r="S31" s="14"/>
      <c r="T31" s="14"/>
    </row>
    <row r="32" spans="1:20" x14ac:dyDescent="0.25">
      <c r="B32" s="18"/>
      <c r="C32" s="45"/>
      <c r="D32" s="15"/>
      <c r="E32" s="47"/>
      <c r="F32" s="17"/>
      <c r="G32" s="14"/>
      <c r="H32" s="18"/>
      <c r="I32" s="15"/>
      <c r="J32" s="15"/>
      <c r="K32" s="17"/>
      <c r="L32" s="17"/>
      <c r="M32" s="14"/>
      <c r="N32" s="14"/>
      <c r="O32" s="14"/>
      <c r="P32" s="14"/>
      <c r="Q32" s="14"/>
      <c r="R32" s="14"/>
      <c r="S32" s="14"/>
      <c r="T32" s="14"/>
    </row>
    <row r="33" spans="2:20" x14ac:dyDescent="0.25">
      <c r="B33" s="18"/>
      <c r="C33" s="45"/>
      <c r="D33" s="15"/>
      <c r="E33" s="47"/>
      <c r="F33" s="17"/>
      <c r="G33" s="14"/>
      <c r="H33" s="18"/>
      <c r="I33" s="15"/>
      <c r="J33" s="15"/>
      <c r="K33" s="17"/>
      <c r="L33" s="17"/>
      <c r="M33" s="14"/>
      <c r="N33" s="14"/>
      <c r="O33" s="14"/>
      <c r="P33" s="14"/>
      <c r="Q33" s="14"/>
      <c r="R33" s="14"/>
      <c r="S33" s="14"/>
      <c r="T33" s="14"/>
    </row>
    <row r="34" spans="2:20" x14ac:dyDescent="0.25">
      <c r="B34" s="18"/>
      <c r="C34" s="45"/>
      <c r="D34" s="15"/>
      <c r="E34" s="47"/>
      <c r="F34" s="17"/>
      <c r="G34" s="14"/>
      <c r="H34" s="18"/>
      <c r="I34" s="15"/>
      <c r="J34" s="15"/>
      <c r="K34" s="17"/>
      <c r="L34" s="17"/>
      <c r="M34" s="14"/>
      <c r="N34" s="14"/>
      <c r="O34" s="14"/>
      <c r="P34" s="14"/>
      <c r="Q34" s="14"/>
      <c r="R34" s="14"/>
      <c r="S34" s="14"/>
      <c r="T34" s="14"/>
    </row>
    <row r="35" spans="2:20" x14ac:dyDescent="0.25">
      <c r="B35" s="18"/>
      <c r="C35" s="45"/>
      <c r="D35" s="15"/>
      <c r="E35" s="20"/>
      <c r="F35" s="17"/>
      <c r="G35" s="14"/>
      <c r="H35" s="18"/>
      <c r="I35" s="15"/>
      <c r="J35" s="37"/>
      <c r="K35" s="14"/>
      <c r="L35" s="14"/>
      <c r="M35" s="14"/>
      <c r="N35" s="14"/>
      <c r="O35" s="14"/>
      <c r="P35" s="14"/>
      <c r="Q35" s="14"/>
      <c r="R35" s="14"/>
      <c r="S35" s="14"/>
      <c r="T35" s="14"/>
    </row>
    <row r="36" spans="2:20" x14ac:dyDescent="0.25">
      <c r="B36" s="18"/>
      <c r="C36" s="15"/>
      <c r="D36" s="15"/>
      <c r="E36" s="17"/>
      <c r="F36" s="17"/>
      <c r="G36" s="14"/>
      <c r="H36" s="18"/>
      <c r="I36" s="15"/>
      <c r="J36" s="37"/>
      <c r="K36" s="14"/>
      <c r="L36" s="14"/>
      <c r="M36" s="14"/>
      <c r="N36" s="14"/>
      <c r="O36" s="14"/>
      <c r="P36" s="14"/>
      <c r="Q36" s="14"/>
      <c r="R36" s="14"/>
      <c r="S36" s="14"/>
      <c r="T36" s="14"/>
    </row>
    <row r="37" spans="2:20" x14ac:dyDescent="0.25">
      <c r="B37" s="18"/>
      <c r="C37" s="15"/>
      <c r="D37" s="15"/>
      <c r="E37" s="17"/>
      <c r="F37" s="17"/>
      <c r="G37" s="14"/>
      <c r="H37" s="18"/>
      <c r="I37" s="15"/>
      <c r="J37" s="37"/>
      <c r="K37" s="14"/>
      <c r="L37" s="14"/>
      <c r="M37" s="14"/>
      <c r="N37" s="14"/>
      <c r="O37" s="14"/>
      <c r="P37" s="14"/>
      <c r="Q37" s="14"/>
      <c r="R37" s="14"/>
      <c r="S37" s="14"/>
      <c r="T37" s="14"/>
    </row>
    <row r="38" spans="2:20" x14ac:dyDescent="0.25">
      <c r="B38" s="26"/>
      <c r="C38" s="14"/>
      <c r="D38" s="14"/>
      <c r="E38" s="23"/>
      <c r="F38" s="14"/>
      <c r="G38" s="14"/>
      <c r="H38" s="26"/>
      <c r="I38" s="15"/>
      <c r="J38" s="37"/>
      <c r="K38" s="14"/>
      <c r="L38" s="14"/>
      <c r="M38" s="14"/>
      <c r="N38" s="14"/>
      <c r="O38" s="14"/>
      <c r="P38" s="14"/>
      <c r="Q38" s="14"/>
      <c r="R38" s="14"/>
      <c r="S38" s="14"/>
      <c r="T38" s="14"/>
    </row>
    <row r="39" spans="2:20" x14ac:dyDescent="0.25">
      <c r="B39" s="27"/>
      <c r="C39" s="15"/>
      <c r="D39" s="15"/>
      <c r="E39" s="15"/>
      <c r="F39" s="15"/>
      <c r="G39" s="14"/>
      <c r="H39" s="18"/>
      <c r="I39" s="15"/>
      <c r="J39" s="15"/>
      <c r="K39" s="17"/>
      <c r="L39" s="17"/>
      <c r="M39" s="14"/>
      <c r="N39" s="14"/>
      <c r="O39" s="14"/>
      <c r="P39" s="14"/>
      <c r="Q39" s="14"/>
      <c r="R39" s="14"/>
      <c r="S39" s="14"/>
      <c r="T39" s="14"/>
    </row>
    <row r="40" spans="2:20" x14ac:dyDescent="0.25">
      <c r="B40" s="27"/>
      <c r="C40" s="15"/>
      <c r="D40" s="15"/>
      <c r="E40" s="15"/>
      <c r="F40" s="15"/>
      <c r="G40" s="14"/>
      <c r="H40" s="18"/>
      <c r="I40" s="15"/>
      <c r="J40" s="15"/>
      <c r="K40" s="17"/>
      <c r="L40" s="17"/>
      <c r="M40" s="14"/>
      <c r="N40" s="14"/>
      <c r="O40" s="14"/>
      <c r="P40" s="14"/>
      <c r="Q40" s="14"/>
      <c r="R40" s="14"/>
      <c r="S40" s="14"/>
      <c r="T40" s="14"/>
    </row>
    <row r="41" spans="2:20" x14ac:dyDescent="0.25">
      <c r="B41" s="27"/>
      <c r="C41" s="15"/>
      <c r="D41" s="15"/>
      <c r="E41" s="15"/>
      <c r="F41" s="15"/>
      <c r="G41" s="14"/>
      <c r="H41" s="18"/>
      <c r="I41" s="15"/>
      <c r="J41" s="15"/>
      <c r="K41" s="17"/>
      <c r="L41" s="17"/>
      <c r="M41" s="14"/>
      <c r="N41" s="14"/>
      <c r="O41" s="14"/>
      <c r="P41" s="14"/>
      <c r="Q41" s="14"/>
      <c r="R41" s="14"/>
      <c r="S41" s="14"/>
      <c r="T41" s="14"/>
    </row>
    <row r="42" spans="2:20" x14ac:dyDescent="0.25">
      <c r="B42" s="27"/>
      <c r="C42" s="15"/>
      <c r="D42" s="15"/>
      <c r="E42" s="15"/>
      <c r="F42" s="15"/>
      <c r="G42" s="14"/>
      <c r="H42" s="18"/>
      <c r="I42" s="15"/>
      <c r="J42" s="15"/>
      <c r="K42" s="17"/>
      <c r="L42" s="17"/>
      <c r="M42" s="14"/>
      <c r="N42" s="14"/>
      <c r="O42" s="14"/>
      <c r="P42" s="14"/>
      <c r="Q42" s="14"/>
      <c r="R42" s="14"/>
      <c r="S42" s="14"/>
      <c r="T42" s="14"/>
    </row>
    <row r="43" spans="2:20" x14ac:dyDescent="0.25">
      <c r="B43" s="27"/>
      <c r="C43" s="15"/>
      <c r="D43" s="15"/>
      <c r="E43" s="15"/>
      <c r="F43" s="15"/>
      <c r="G43" s="14"/>
      <c r="H43" s="18"/>
      <c r="I43" s="15"/>
      <c r="J43" s="15"/>
      <c r="K43" s="17"/>
      <c r="L43" s="17"/>
      <c r="M43" s="14"/>
      <c r="N43" s="14"/>
      <c r="O43" s="14"/>
      <c r="P43" s="14"/>
      <c r="Q43" s="14"/>
      <c r="R43" s="14"/>
      <c r="S43" s="14"/>
      <c r="T43" s="14"/>
    </row>
    <row r="44" spans="2:20" x14ac:dyDescent="0.25">
      <c r="B44" s="27"/>
      <c r="C44" s="15"/>
      <c r="D44" s="15"/>
      <c r="E44" s="15"/>
      <c r="F44" s="15"/>
      <c r="G44" s="14"/>
      <c r="H44" s="18"/>
      <c r="I44" s="15"/>
      <c r="J44" s="15"/>
      <c r="K44" s="17"/>
      <c r="L44" s="17"/>
      <c r="M44" s="14"/>
      <c r="N44" s="14"/>
      <c r="O44" s="14"/>
      <c r="P44" s="14"/>
      <c r="Q44" s="14"/>
      <c r="R44" s="14"/>
      <c r="S44" s="14"/>
      <c r="T44" s="14"/>
    </row>
    <row r="45" spans="2:20" x14ac:dyDescent="0.25">
      <c r="B45" s="27"/>
      <c r="C45" s="15"/>
      <c r="D45" s="15"/>
      <c r="E45" s="15"/>
      <c r="F45" s="15"/>
      <c r="G45" s="14"/>
      <c r="H45" s="18"/>
      <c r="I45" s="15"/>
      <c r="J45" s="15"/>
      <c r="K45" s="17"/>
      <c r="L45" s="17"/>
      <c r="M45" s="14"/>
      <c r="N45" s="14"/>
      <c r="O45" s="14"/>
      <c r="P45" s="14"/>
      <c r="Q45" s="14"/>
      <c r="R45" s="14"/>
      <c r="S45" s="14"/>
      <c r="T45" s="14"/>
    </row>
    <row r="46" spans="2:20" x14ac:dyDescent="0.25">
      <c r="B46" s="14"/>
      <c r="C46" s="14"/>
      <c r="D46" s="14"/>
      <c r="E46" s="14"/>
      <c r="F46" s="14"/>
      <c r="G46" s="14"/>
      <c r="H46" s="14"/>
      <c r="I46" s="14"/>
      <c r="J46" s="37"/>
      <c r="K46" s="14"/>
      <c r="L46" s="14"/>
      <c r="M46" s="14"/>
      <c r="N46" s="14"/>
      <c r="O46" s="14"/>
      <c r="P46" s="14"/>
      <c r="Q46" s="14"/>
      <c r="R46" s="14"/>
      <c r="S46" s="14"/>
      <c r="T46" s="14"/>
    </row>
  </sheetData>
  <mergeCells count="11">
    <mergeCell ref="A23:XFD23"/>
    <mergeCell ref="B8:B10"/>
    <mergeCell ref="C9:D9"/>
    <mergeCell ref="K9:L9"/>
    <mergeCell ref="M9:N9"/>
    <mergeCell ref="C8:F8"/>
    <mergeCell ref="G8:J8"/>
    <mergeCell ref="K8:N8"/>
    <mergeCell ref="E9:F9"/>
    <mergeCell ref="G9:H9"/>
    <mergeCell ref="I9:J9"/>
  </mergeCells>
  <dataValidations count="1">
    <dataValidation type="decimal" allowBlank="1" showInputMessage="1" showErrorMessage="1" errorTitle="Microsoft Excel" error="Neočekivana vrsta podatka!_x000a_Mollimo unesite broj." sqref="K28:L34 L25:L27 K39:L45 R24:T24 F25:F37 E36:E37 E26:E29 E12:E14" xr:uid="{00000000-0002-0000-0100-000000000000}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5" orientation="landscape" r:id="rId1"/>
  <headerFooter>
    <oddHeader>&amp;L&amp;G&amp;CStatistika tržišta osiguranja&amp;RMjesečni izvještaj</oddHeader>
    <oddFooter>&amp;CU izvještaj su uključeni podaci zaključno sa 30.04.2026. godine.</oddFooter>
  </headerFooter>
  <ignoredErrors>
    <ignoredError sqref="K11:K13 M11:M13 L11:L13 K14:K20 M14:M20 L14:L20" formula="1"/>
  </ignoredError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5:N43"/>
  <sheetViews>
    <sheetView showGridLines="0" showRuler="0" view="pageLayout" topLeftCell="A8" zoomScaleNormal="70" workbookViewId="0">
      <selection activeCell="A26" sqref="A26:XFD26"/>
    </sheetView>
  </sheetViews>
  <sheetFormatPr defaultRowHeight="15" x14ac:dyDescent="0.25"/>
  <cols>
    <col min="1" max="1" width="4.140625" customWidth="1"/>
    <col min="2" max="2" width="24" customWidth="1"/>
    <col min="3" max="3" width="13.5703125" customWidth="1"/>
    <col min="4" max="4" width="10.85546875" customWidth="1"/>
    <col min="5" max="5" width="15.140625" customWidth="1"/>
    <col min="6" max="6" width="10.85546875" customWidth="1"/>
    <col min="7" max="7" width="13.5703125" customWidth="1"/>
    <col min="8" max="8" width="10.85546875" customWidth="1"/>
    <col min="9" max="9" width="12.85546875" customWidth="1"/>
    <col min="10" max="10" width="10.85546875" customWidth="1"/>
    <col min="11" max="11" width="13.5703125" customWidth="1"/>
    <col min="12" max="12" width="10.85546875" customWidth="1"/>
    <col min="13" max="13" width="12.85546875" customWidth="1"/>
    <col min="14" max="14" width="10.85546875" customWidth="1"/>
    <col min="15" max="15" width="14.5703125" customWidth="1"/>
  </cols>
  <sheetData>
    <row r="5" spans="1:14" x14ac:dyDescent="0.25">
      <c r="C5" s="54" t="s">
        <v>54</v>
      </c>
    </row>
    <row r="7" spans="1:14" ht="15.75" thickBot="1" x14ac:dyDescent="0.3">
      <c r="C7" s="3"/>
      <c r="D7" s="3"/>
      <c r="E7" s="3"/>
      <c r="F7" s="3"/>
    </row>
    <row r="8" spans="1:14" ht="19.5" customHeight="1" x14ac:dyDescent="0.25">
      <c r="A8" s="77"/>
      <c r="B8" s="85" t="s">
        <v>7</v>
      </c>
      <c r="C8" s="90" t="s">
        <v>49</v>
      </c>
      <c r="D8" s="90"/>
      <c r="E8" s="91"/>
      <c r="F8" s="91"/>
      <c r="G8" s="90" t="s">
        <v>50</v>
      </c>
      <c r="H8" s="90"/>
      <c r="I8" s="90"/>
      <c r="J8" s="90"/>
      <c r="K8" s="90" t="s">
        <v>51</v>
      </c>
      <c r="L8" s="90"/>
      <c r="M8" s="90"/>
      <c r="N8" s="92"/>
    </row>
    <row r="9" spans="1:14" ht="19.5" customHeight="1" x14ac:dyDescent="0.25">
      <c r="A9" s="78"/>
      <c r="B9" s="86"/>
      <c r="C9" s="88" t="s">
        <v>43</v>
      </c>
      <c r="D9" s="88"/>
      <c r="E9" s="88" t="s">
        <v>19</v>
      </c>
      <c r="F9" s="88"/>
      <c r="G9" s="88" t="s">
        <v>43</v>
      </c>
      <c r="H9" s="88"/>
      <c r="I9" s="88" t="s">
        <v>19</v>
      </c>
      <c r="J9" s="88"/>
      <c r="K9" s="88" t="s">
        <v>43</v>
      </c>
      <c r="L9" s="88"/>
      <c r="M9" s="88" t="s">
        <v>19</v>
      </c>
      <c r="N9" s="89"/>
    </row>
    <row r="10" spans="1:14" ht="18.75" customHeight="1" thickBot="1" x14ac:dyDescent="0.3">
      <c r="A10" s="79"/>
      <c r="B10" s="87"/>
      <c r="C10" s="58" t="s">
        <v>59</v>
      </c>
      <c r="D10" s="49" t="s">
        <v>44</v>
      </c>
      <c r="E10" s="82" t="s">
        <v>59</v>
      </c>
      <c r="F10" s="7" t="s">
        <v>44</v>
      </c>
      <c r="G10" s="82" t="s">
        <v>59</v>
      </c>
      <c r="H10" s="49" t="s">
        <v>44</v>
      </c>
      <c r="I10" s="82" t="s">
        <v>59</v>
      </c>
      <c r="J10" s="7" t="s">
        <v>44</v>
      </c>
      <c r="K10" s="82" t="s">
        <v>59</v>
      </c>
      <c r="L10" s="49" t="s">
        <v>44</v>
      </c>
      <c r="M10" s="82" t="s">
        <v>59</v>
      </c>
      <c r="N10" s="11" t="s">
        <v>44</v>
      </c>
    </row>
    <row r="11" spans="1:14" x14ac:dyDescent="0.25">
      <c r="A11" s="80" t="s">
        <v>21</v>
      </c>
      <c r="B11" s="10" t="s">
        <v>9</v>
      </c>
      <c r="C11" s="46">
        <v>650</v>
      </c>
      <c r="D11" s="28">
        <f t="shared" ref="D11:D23" si="0">C11/C$24*100</f>
        <v>5.763944311430345</v>
      </c>
      <c r="E11" s="47">
        <v>2440421</v>
      </c>
      <c r="F11" s="28">
        <f t="shared" ref="F11:F23" si="1">E11/E$24*100</f>
        <v>6.7582414721828927</v>
      </c>
      <c r="G11" s="47">
        <v>0</v>
      </c>
      <c r="H11" s="59">
        <f t="shared" ref="H11:H23" si="2">G11/G$24*100</f>
        <v>0</v>
      </c>
      <c r="I11" s="57">
        <v>0</v>
      </c>
      <c r="J11" s="28">
        <f t="shared" ref="J11:J23" si="3">I11/I$24*100</f>
        <v>0</v>
      </c>
      <c r="K11" s="47">
        <f>C11+G11</f>
        <v>650</v>
      </c>
      <c r="L11" s="59">
        <f t="shared" ref="L11:L23" si="4">K11/K$24*100</f>
        <v>5.3511155017699847</v>
      </c>
      <c r="M11" s="47">
        <f t="shared" ref="M11:M22" si="5">E11+I11</f>
        <v>2440421</v>
      </c>
      <c r="N11" s="75">
        <f t="shared" ref="N11:N23" si="6">M11/M$24*100</f>
        <v>5.6809085520565565</v>
      </c>
    </row>
    <row r="12" spans="1:14" x14ac:dyDescent="0.25">
      <c r="A12" s="80" t="s">
        <v>22</v>
      </c>
      <c r="B12" s="10" t="s">
        <v>10</v>
      </c>
      <c r="C12" s="45">
        <v>1068</v>
      </c>
      <c r="D12" s="28">
        <f t="shared" si="0"/>
        <v>9.4706038840117053</v>
      </c>
      <c r="E12" s="47">
        <v>4152339</v>
      </c>
      <c r="F12" s="28">
        <f t="shared" si="1"/>
        <v>11.499044483047163</v>
      </c>
      <c r="G12" s="47">
        <v>0</v>
      </c>
      <c r="H12" s="59">
        <f t="shared" si="2"/>
        <v>0</v>
      </c>
      <c r="I12" s="57">
        <v>0</v>
      </c>
      <c r="J12" s="28">
        <f t="shared" si="3"/>
        <v>0</v>
      </c>
      <c r="K12" s="47">
        <f t="shared" ref="K12:K23" si="7">C12+G12</f>
        <v>1068</v>
      </c>
      <c r="L12" s="59">
        <f t="shared" si="4"/>
        <v>8.7922943936774516</v>
      </c>
      <c r="M12" s="47">
        <f t="shared" si="5"/>
        <v>4152339</v>
      </c>
      <c r="N12" s="75">
        <f t="shared" si="6"/>
        <v>9.6659789995816183</v>
      </c>
    </row>
    <row r="13" spans="1:14" x14ac:dyDescent="0.25">
      <c r="A13" s="80" t="s">
        <v>23</v>
      </c>
      <c r="B13" s="10" t="s">
        <v>11</v>
      </c>
      <c r="C13" s="45">
        <v>1666</v>
      </c>
      <c r="D13" s="28">
        <f t="shared" si="0"/>
        <v>14.773432650527624</v>
      </c>
      <c r="E13" s="47">
        <v>5790741</v>
      </c>
      <c r="F13" s="28">
        <f t="shared" si="1"/>
        <v>16.036260129244027</v>
      </c>
      <c r="G13" s="47">
        <v>0</v>
      </c>
      <c r="H13" s="59">
        <f t="shared" si="2"/>
        <v>0</v>
      </c>
      <c r="I13" s="57">
        <v>0</v>
      </c>
      <c r="J13" s="28">
        <f t="shared" si="3"/>
        <v>0</v>
      </c>
      <c r="K13" s="47">
        <f t="shared" si="7"/>
        <v>1666</v>
      </c>
      <c r="L13" s="59">
        <f t="shared" si="4"/>
        <v>13.715320655305838</v>
      </c>
      <c r="M13" s="47">
        <f t="shared" si="5"/>
        <v>5790741</v>
      </c>
      <c r="N13" s="75">
        <f t="shared" si="6"/>
        <v>13.479915993857016</v>
      </c>
    </row>
    <row r="14" spans="1:14" x14ac:dyDescent="0.25">
      <c r="A14" s="80" t="s">
        <v>24</v>
      </c>
      <c r="B14" s="10" t="s">
        <v>18</v>
      </c>
      <c r="C14" s="45">
        <v>585</v>
      </c>
      <c r="D14" s="28">
        <f t="shared" si="0"/>
        <v>5.1875498802873103</v>
      </c>
      <c r="E14" s="47">
        <v>1924849</v>
      </c>
      <c r="F14" s="28">
        <f t="shared" si="1"/>
        <v>5.3304713979636169</v>
      </c>
      <c r="G14" s="47">
        <v>0</v>
      </c>
      <c r="H14" s="59">
        <f t="shared" si="2"/>
        <v>0</v>
      </c>
      <c r="I14" s="57">
        <v>0</v>
      </c>
      <c r="J14" s="28">
        <f t="shared" si="3"/>
        <v>0</v>
      </c>
      <c r="K14" s="47">
        <f t="shared" si="7"/>
        <v>585</v>
      </c>
      <c r="L14" s="59">
        <f t="shared" si="4"/>
        <v>4.816003951592986</v>
      </c>
      <c r="M14" s="47">
        <f t="shared" si="5"/>
        <v>1924849</v>
      </c>
      <c r="N14" s="75">
        <f t="shared" si="6"/>
        <v>4.4807396533292865</v>
      </c>
    </row>
    <row r="15" spans="1:14" x14ac:dyDescent="0.25">
      <c r="A15" s="80" t="s">
        <v>25</v>
      </c>
      <c r="B15" s="10" t="s">
        <v>13</v>
      </c>
      <c r="C15" s="45">
        <v>625</v>
      </c>
      <c r="D15" s="28">
        <f t="shared" si="0"/>
        <v>5.5422541456061003</v>
      </c>
      <c r="E15" s="47">
        <v>1824896</v>
      </c>
      <c r="F15" s="28">
        <f t="shared" si="1"/>
        <v>5.0536722268906358</v>
      </c>
      <c r="G15" s="47">
        <v>760</v>
      </c>
      <c r="H15" s="59">
        <f t="shared" si="2"/>
        <v>87.356321839080465</v>
      </c>
      <c r="I15" s="57">
        <v>6131198</v>
      </c>
      <c r="J15" s="28">
        <f t="shared" si="3"/>
        <v>89.532824892096059</v>
      </c>
      <c r="K15" s="47">
        <f t="shared" si="7"/>
        <v>1385</v>
      </c>
      <c r="L15" s="59">
        <f t="shared" si="4"/>
        <v>11.401992261463736</v>
      </c>
      <c r="M15" s="47">
        <f>(E15+I15)+1</f>
        <v>7956095</v>
      </c>
      <c r="N15" s="75">
        <f t="shared" si="6"/>
        <v>18.520512701076743</v>
      </c>
    </row>
    <row r="16" spans="1:14" x14ac:dyDescent="0.25">
      <c r="A16" s="80" t="s">
        <v>26</v>
      </c>
      <c r="B16" s="10" t="s">
        <v>14</v>
      </c>
      <c r="C16" s="45">
        <v>507</v>
      </c>
      <c r="D16" s="28">
        <f t="shared" si="0"/>
        <v>4.4958765629156687</v>
      </c>
      <c r="E16" s="47">
        <v>1771683</v>
      </c>
      <c r="F16" s="28">
        <f t="shared" si="1"/>
        <v>4.9063098236580505</v>
      </c>
      <c r="G16" s="47">
        <v>0</v>
      </c>
      <c r="H16" s="59">
        <f t="shared" si="2"/>
        <v>0</v>
      </c>
      <c r="I16" s="57">
        <v>0</v>
      </c>
      <c r="J16" s="28">
        <f t="shared" si="3"/>
        <v>0</v>
      </c>
      <c r="K16" s="47">
        <f t="shared" si="7"/>
        <v>507</v>
      </c>
      <c r="L16" s="59">
        <f t="shared" si="4"/>
        <v>4.1738700913805875</v>
      </c>
      <c r="M16" s="47">
        <f t="shared" si="5"/>
        <v>1771683</v>
      </c>
      <c r="N16" s="75">
        <f t="shared" si="6"/>
        <v>4.1241937789558509</v>
      </c>
    </row>
    <row r="17" spans="1:14" x14ac:dyDescent="0.25">
      <c r="A17" s="80" t="s">
        <v>27</v>
      </c>
      <c r="B17" s="10" t="s">
        <v>15</v>
      </c>
      <c r="C17" s="46">
        <v>1309</v>
      </c>
      <c r="D17" s="28">
        <f t="shared" si="0"/>
        <v>11.607697082557419</v>
      </c>
      <c r="E17" s="47">
        <v>4173782</v>
      </c>
      <c r="F17" s="28">
        <f t="shared" si="1"/>
        <v>11.558426438819554</v>
      </c>
      <c r="G17" s="47">
        <v>0</v>
      </c>
      <c r="H17" s="59">
        <f t="shared" si="2"/>
        <v>0</v>
      </c>
      <c r="I17" s="57">
        <v>0</v>
      </c>
      <c r="J17" s="28">
        <f t="shared" si="3"/>
        <v>0</v>
      </c>
      <c r="K17" s="47">
        <f t="shared" si="7"/>
        <v>1309</v>
      </c>
      <c r="L17" s="59">
        <f t="shared" si="4"/>
        <v>10.776323372026015</v>
      </c>
      <c r="M17" s="47">
        <f t="shared" si="5"/>
        <v>4173782</v>
      </c>
      <c r="N17" s="75">
        <f t="shared" si="6"/>
        <v>9.7158948633124034</v>
      </c>
    </row>
    <row r="18" spans="1:14" x14ac:dyDescent="0.25">
      <c r="A18" s="80" t="s">
        <v>28</v>
      </c>
      <c r="B18" s="10" t="s">
        <v>16</v>
      </c>
      <c r="C18" s="45">
        <v>458</v>
      </c>
      <c r="D18" s="28">
        <f t="shared" si="0"/>
        <v>4.0613638379001502</v>
      </c>
      <c r="E18" s="47">
        <v>2046797</v>
      </c>
      <c r="F18" s="28">
        <f t="shared" si="1"/>
        <v>5.6681811746987618</v>
      </c>
      <c r="G18" s="47">
        <v>0</v>
      </c>
      <c r="H18" s="59">
        <f t="shared" si="2"/>
        <v>0</v>
      </c>
      <c r="I18" s="57">
        <v>0</v>
      </c>
      <c r="J18" s="28">
        <f t="shared" si="3"/>
        <v>0</v>
      </c>
      <c r="K18" s="47">
        <f t="shared" si="7"/>
        <v>458</v>
      </c>
      <c r="L18" s="59">
        <f t="shared" si="4"/>
        <v>3.7704783074010049</v>
      </c>
      <c r="M18" s="47">
        <f t="shared" si="5"/>
        <v>2046797</v>
      </c>
      <c r="N18" s="75">
        <f t="shared" si="6"/>
        <v>4.7646150322521006</v>
      </c>
    </row>
    <row r="19" spans="1:14" x14ac:dyDescent="0.25">
      <c r="A19" s="80" t="s">
        <v>29</v>
      </c>
      <c r="B19" s="10" t="s">
        <v>8</v>
      </c>
      <c r="C19" s="45">
        <v>1058</v>
      </c>
      <c r="D19" s="28">
        <f t="shared" si="0"/>
        <v>9.3819278176820085</v>
      </c>
      <c r="E19" s="47">
        <v>3360525</v>
      </c>
      <c r="F19" s="28">
        <f t="shared" si="1"/>
        <v>9.306279294968947</v>
      </c>
      <c r="G19" s="47">
        <v>0</v>
      </c>
      <c r="H19" s="59">
        <f t="shared" si="2"/>
        <v>0</v>
      </c>
      <c r="I19" s="57">
        <v>0</v>
      </c>
      <c r="J19" s="28">
        <f t="shared" si="3"/>
        <v>0</v>
      </c>
      <c r="K19" s="47">
        <f t="shared" si="7"/>
        <v>1058</v>
      </c>
      <c r="L19" s="59">
        <f t="shared" si="4"/>
        <v>8.7099695398040673</v>
      </c>
      <c r="M19" s="47">
        <f t="shared" si="5"/>
        <v>3360525</v>
      </c>
      <c r="N19" s="75">
        <f t="shared" si="6"/>
        <v>7.8227630445320138</v>
      </c>
    </row>
    <row r="20" spans="1:14" x14ac:dyDescent="0.25">
      <c r="A20" s="80" t="s">
        <v>30</v>
      </c>
      <c r="B20" s="10" t="s">
        <v>12</v>
      </c>
      <c r="C20" s="45">
        <v>551</v>
      </c>
      <c r="D20" s="28">
        <f t="shared" si="0"/>
        <v>4.8860512547663388</v>
      </c>
      <c r="E20" s="64">
        <v>1825200</v>
      </c>
      <c r="F20" s="65">
        <f t="shared" si="1"/>
        <v>5.054514092047321</v>
      </c>
      <c r="G20" s="64">
        <v>0</v>
      </c>
      <c r="H20" s="66">
        <f t="shared" si="2"/>
        <v>0</v>
      </c>
      <c r="I20" s="67">
        <v>0</v>
      </c>
      <c r="J20" s="65">
        <f t="shared" si="3"/>
        <v>0</v>
      </c>
      <c r="K20" s="64">
        <f t="shared" si="7"/>
        <v>551</v>
      </c>
      <c r="L20" s="66">
        <f t="shared" si="4"/>
        <v>4.5360994484234789</v>
      </c>
      <c r="M20" s="64">
        <f t="shared" si="5"/>
        <v>1825200</v>
      </c>
      <c r="N20" s="75">
        <f t="shared" si="6"/>
        <v>4.2487727688024428</v>
      </c>
    </row>
    <row r="21" spans="1:14" x14ac:dyDescent="0.25">
      <c r="A21" s="80" t="s">
        <v>31</v>
      </c>
      <c r="B21" s="10" t="s">
        <v>48</v>
      </c>
      <c r="C21" s="45">
        <v>1350</v>
      </c>
      <c r="D21" s="28">
        <f t="shared" si="0"/>
        <v>11.971268954509178</v>
      </c>
      <c r="E21" s="68">
        <v>3612946</v>
      </c>
      <c r="F21" s="65">
        <f t="shared" si="1"/>
        <v>10.005307073639052</v>
      </c>
      <c r="G21" s="64">
        <v>0</v>
      </c>
      <c r="H21" s="66">
        <f t="shared" si="2"/>
        <v>0</v>
      </c>
      <c r="I21" s="67">
        <v>0</v>
      </c>
      <c r="J21" s="65">
        <f t="shared" si="3"/>
        <v>0</v>
      </c>
      <c r="K21" s="64">
        <f t="shared" si="7"/>
        <v>1350</v>
      </c>
      <c r="L21" s="66">
        <f t="shared" si="4"/>
        <v>11.113855272906891</v>
      </c>
      <c r="M21" s="64">
        <f t="shared" si="5"/>
        <v>3612946</v>
      </c>
      <c r="N21" s="75">
        <f t="shared" si="6"/>
        <v>8.4103586346448136</v>
      </c>
    </row>
    <row r="22" spans="1:14" x14ac:dyDescent="0.25">
      <c r="A22" s="80" t="s">
        <v>32</v>
      </c>
      <c r="B22" s="10" t="s">
        <v>17</v>
      </c>
      <c r="C22" s="45">
        <v>121</v>
      </c>
      <c r="D22" s="28">
        <f t="shared" si="0"/>
        <v>1.0729804025893412</v>
      </c>
      <c r="E22" s="64">
        <v>435898</v>
      </c>
      <c r="F22" s="65">
        <f t="shared" si="1"/>
        <v>1.2071294015424299</v>
      </c>
      <c r="G22" s="64">
        <v>0</v>
      </c>
      <c r="H22" s="66">
        <f t="shared" si="2"/>
        <v>0</v>
      </c>
      <c r="I22" s="67">
        <v>0</v>
      </c>
      <c r="J22" s="65">
        <f t="shared" si="3"/>
        <v>0</v>
      </c>
      <c r="K22" s="64">
        <f t="shared" si="7"/>
        <v>121</v>
      </c>
      <c r="L22" s="66">
        <f t="shared" si="4"/>
        <v>0.99613073186795087</v>
      </c>
      <c r="M22" s="64">
        <f t="shared" si="5"/>
        <v>435898</v>
      </c>
      <c r="N22" s="75">
        <f t="shared" si="6"/>
        <v>1.0147006094540036</v>
      </c>
    </row>
    <row r="23" spans="1:14" x14ac:dyDescent="0.25">
      <c r="A23" s="80" t="s">
        <v>33</v>
      </c>
      <c r="B23" s="10" t="s">
        <v>20</v>
      </c>
      <c r="C23" s="45">
        <v>1329</v>
      </c>
      <c r="D23" s="28">
        <f t="shared" si="0"/>
        <v>11.785049215216812</v>
      </c>
      <c r="E23" s="64">
        <v>2750219</v>
      </c>
      <c r="F23" s="65">
        <f t="shared" si="1"/>
        <v>7.6161629912975508</v>
      </c>
      <c r="G23" s="64">
        <v>110</v>
      </c>
      <c r="H23" s="66">
        <f t="shared" si="2"/>
        <v>12.643678160919542</v>
      </c>
      <c r="I23" s="67">
        <v>716791</v>
      </c>
      <c r="J23" s="65">
        <f t="shared" si="3"/>
        <v>10.467175107903941</v>
      </c>
      <c r="K23" s="64">
        <f t="shared" si="7"/>
        <v>1439</v>
      </c>
      <c r="L23" s="66">
        <f t="shared" si="4"/>
        <v>11.846546472380011</v>
      </c>
      <c r="M23" s="64">
        <f>(E23+I23)+1</f>
        <v>3467011</v>
      </c>
      <c r="N23" s="75">
        <f t="shared" si="6"/>
        <v>8.0706453681451507</v>
      </c>
    </row>
    <row r="24" spans="1:14" ht="15.75" thickBot="1" x14ac:dyDescent="0.3">
      <c r="A24" s="81"/>
      <c r="B24" s="51" t="s">
        <v>47</v>
      </c>
      <c r="C24" s="56">
        <f t="shared" ref="C24:N24" si="8">SUM(C11:C23)</f>
        <v>11277</v>
      </c>
      <c r="D24" s="52">
        <f t="shared" si="8"/>
        <v>100</v>
      </c>
      <c r="E24" s="69">
        <f t="shared" si="8"/>
        <v>36110296</v>
      </c>
      <c r="F24" s="70">
        <f t="shared" si="8"/>
        <v>100.00000000000003</v>
      </c>
      <c r="G24" s="69">
        <f t="shared" si="8"/>
        <v>870</v>
      </c>
      <c r="H24" s="70">
        <f t="shared" si="8"/>
        <v>100</v>
      </c>
      <c r="I24" s="69">
        <f t="shared" si="8"/>
        <v>6847989</v>
      </c>
      <c r="J24" s="71">
        <f t="shared" si="8"/>
        <v>100</v>
      </c>
      <c r="K24" s="69">
        <f t="shared" si="8"/>
        <v>12147</v>
      </c>
      <c r="L24" s="70">
        <f t="shared" si="8"/>
        <v>100.00000000000001</v>
      </c>
      <c r="M24" s="69">
        <f t="shared" si="8"/>
        <v>42958287</v>
      </c>
      <c r="N24" s="76">
        <f t="shared" si="8"/>
        <v>99.999999999999986</v>
      </c>
    </row>
    <row r="26" spans="1:14" s="93" customFormat="1" ht="12" x14ac:dyDescent="0.25">
      <c r="A26" s="93" t="s">
        <v>53</v>
      </c>
    </row>
    <row r="27" spans="1:14" x14ac:dyDescent="0.25">
      <c r="B27" s="14"/>
      <c r="C27" s="29"/>
      <c r="D27" s="14"/>
      <c r="E27" s="30"/>
      <c r="F27" s="14"/>
      <c r="G27" s="29"/>
      <c r="H27" s="14"/>
      <c r="I27" s="31"/>
      <c r="J27" s="29"/>
      <c r="K27" s="29"/>
      <c r="L27" s="14"/>
      <c r="M27" s="31"/>
      <c r="N27" s="29"/>
    </row>
    <row r="28" spans="1:14" x14ac:dyDescent="0.25">
      <c r="B28" s="14"/>
      <c r="C28" s="32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</row>
    <row r="29" spans="1:14" x14ac:dyDescent="0.25">
      <c r="B29" s="18"/>
      <c r="C29" s="17"/>
      <c r="D29" s="14"/>
      <c r="E29" s="15"/>
      <c r="F29" s="15"/>
      <c r="G29" s="14"/>
      <c r="H29" s="14"/>
      <c r="I29" s="62"/>
      <c r="J29" s="14"/>
      <c r="K29" s="14"/>
      <c r="L29" s="14"/>
      <c r="M29" s="62"/>
      <c r="N29" s="14"/>
    </row>
    <row r="30" spans="1:14" x14ac:dyDescent="0.25">
      <c r="B30" s="18"/>
      <c r="C30" s="17"/>
      <c r="D30" s="14"/>
      <c r="E30" s="15"/>
      <c r="F30" s="15"/>
      <c r="G30" s="14"/>
      <c r="H30" s="14"/>
      <c r="I30" s="14"/>
      <c r="J30" s="14"/>
      <c r="K30" s="14"/>
      <c r="L30" s="14"/>
      <c r="M30" s="14"/>
      <c r="N30" s="14"/>
    </row>
    <row r="31" spans="1:14" x14ac:dyDescent="0.25">
      <c r="B31" s="18"/>
      <c r="C31" s="17"/>
      <c r="D31" s="14"/>
      <c r="E31" s="15"/>
      <c r="F31" s="15"/>
      <c r="G31" s="14"/>
      <c r="H31" s="14"/>
      <c r="I31" s="14"/>
      <c r="J31" s="14"/>
      <c r="K31" s="14"/>
      <c r="L31" s="14"/>
      <c r="M31" s="14"/>
      <c r="N31" s="14"/>
    </row>
    <row r="32" spans="1:14" x14ac:dyDescent="0.25">
      <c r="B32" s="18"/>
      <c r="C32" s="17"/>
      <c r="D32" s="14"/>
      <c r="E32" s="15"/>
      <c r="F32" s="15"/>
      <c r="G32" s="14"/>
      <c r="H32" s="14"/>
      <c r="I32" s="14"/>
      <c r="J32" s="14"/>
      <c r="K32" s="14"/>
      <c r="L32" s="14"/>
      <c r="M32" s="14"/>
      <c r="N32" s="14"/>
    </row>
    <row r="33" spans="2:14" x14ac:dyDescent="0.25">
      <c r="B33" s="18"/>
      <c r="C33" s="17"/>
      <c r="D33" s="14"/>
      <c r="E33" s="15"/>
      <c r="F33" s="15"/>
      <c r="G33" s="14"/>
      <c r="H33" s="14"/>
      <c r="I33" s="14"/>
      <c r="J33" s="14"/>
      <c r="K33" s="14"/>
      <c r="L33" s="14"/>
      <c r="M33" s="14"/>
      <c r="N33" s="14"/>
    </row>
    <row r="34" spans="2:14" x14ac:dyDescent="0.25">
      <c r="B34" s="18"/>
      <c r="C34" s="17"/>
      <c r="D34" s="14"/>
      <c r="E34" s="15"/>
      <c r="F34" s="15"/>
      <c r="G34" s="14"/>
      <c r="H34" s="14"/>
      <c r="I34" s="14"/>
      <c r="J34" s="14"/>
      <c r="K34" s="14"/>
      <c r="L34" s="14"/>
      <c r="M34" s="14"/>
      <c r="N34" s="14"/>
    </row>
    <row r="35" spans="2:14" x14ac:dyDescent="0.25">
      <c r="B35" s="18"/>
      <c r="C35" s="17"/>
      <c r="D35" s="14"/>
      <c r="E35" s="15"/>
      <c r="F35" s="15"/>
      <c r="G35" s="14"/>
      <c r="H35" s="14"/>
      <c r="I35" s="14"/>
      <c r="J35" s="14"/>
      <c r="K35" s="14"/>
      <c r="L35" s="14"/>
      <c r="M35" s="14"/>
      <c r="N35" s="14"/>
    </row>
    <row r="36" spans="2:14" x14ac:dyDescent="0.25">
      <c r="B36" s="18"/>
      <c r="C36" s="17"/>
      <c r="D36" s="14"/>
      <c r="E36" s="14"/>
      <c r="F36" s="14"/>
      <c r="G36" s="15"/>
      <c r="H36" s="14"/>
      <c r="I36" s="14"/>
      <c r="J36" s="14"/>
      <c r="K36" s="15"/>
      <c r="L36" s="14"/>
      <c r="M36" s="14"/>
      <c r="N36" s="14"/>
    </row>
    <row r="37" spans="2:14" x14ac:dyDescent="0.25">
      <c r="B37" s="18"/>
      <c r="C37" s="17"/>
      <c r="D37" s="14"/>
      <c r="E37" s="14"/>
      <c r="F37" s="14"/>
      <c r="G37" s="15"/>
      <c r="H37" s="14"/>
      <c r="I37" s="14"/>
      <c r="J37" s="14"/>
      <c r="K37" s="15"/>
      <c r="L37" s="14"/>
      <c r="M37" s="14"/>
      <c r="N37" s="14"/>
    </row>
    <row r="38" spans="2:14" x14ac:dyDescent="0.25">
      <c r="B38" s="18"/>
      <c r="C38" s="17"/>
      <c r="D38" s="14"/>
      <c r="E38" s="30"/>
      <c r="F38" s="14"/>
      <c r="G38" s="15"/>
      <c r="H38" s="14"/>
      <c r="I38" s="14"/>
      <c r="J38" s="14"/>
      <c r="K38" s="15"/>
      <c r="L38" s="14"/>
      <c r="M38" s="14"/>
      <c r="N38" s="14"/>
    </row>
    <row r="39" spans="2:14" x14ac:dyDescent="0.25">
      <c r="B39" s="18"/>
      <c r="C39" s="17"/>
      <c r="D39" s="14"/>
      <c r="E39" s="14"/>
      <c r="F39" s="14"/>
      <c r="G39" s="15"/>
      <c r="H39" s="14"/>
      <c r="I39" s="14"/>
      <c r="J39" s="14"/>
      <c r="K39" s="15"/>
      <c r="L39" s="14"/>
      <c r="M39" s="14"/>
      <c r="N39" s="14"/>
    </row>
    <row r="40" spans="2:14" x14ac:dyDescent="0.25">
      <c r="B40" s="18"/>
      <c r="C40" s="17"/>
      <c r="D40" s="14"/>
      <c r="E40" s="14"/>
      <c r="F40" s="14"/>
      <c r="G40" s="15"/>
      <c r="H40" s="14"/>
      <c r="I40" s="14"/>
      <c r="J40" s="14"/>
      <c r="K40" s="15"/>
      <c r="L40" s="14"/>
      <c r="M40" s="14"/>
      <c r="N40" s="14"/>
    </row>
    <row r="41" spans="2:14" x14ac:dyDescent="0.25">
      <c r="B41" s="18"/>
      <c r="C41" s="17"/>
      <c r="D41" s="14"/>
      <c r="E41" s="14"/>
      <c r="F41" s="14"/>
      <c r="G41" s="15"/>
      <c r="H41" s="14"/>
      <c r="I41" s="14"/>
      <c r="J41" s="14"/>
      <c r="K41" s="15"/>
      <c r="L41" s="14"/>
      <c r="M41" s="14"/>
      <c r="N41" s="14"/>
    </row>
    <row r="42" spans="2:14" x14ac:dyDescent="0.25">
      <c r="G42" s="15"/>
      <c r="K42" s="15"/>
    </row>
    <row r="43" spans="2:14" x14ac:dyDescent="0.25">
      <c r="G43" s="14"/>
      <c r="K43" s="14"/>
    </row>
  </sheetData>
  <mergeCells count="11">
    <mergeCell ref="A26:XFD26"/>
    <mergeCell ref="K8:N8"/>
    <mergeCell ref="K9:L9"/>
    <mergeCell ref="M9:N9"/>
    <mergeCell ref="B8:B10"/>
    <mergeCell ref="C8:F8"/>
    <mergeCell ref="E9:F9"/>
    <mergeCell ref="G9:H9"/>
    <mergeCell ref="I9:J9"/>
    <mergeCell ref="G8:J8"/>
    <mergeCell ref="C9:D9"/>
  </mergeCells>
  <dataValidations count="1">
    <dataValidation type="decimal" allowBlank="1" showInputMessage="1" showErrorMessage="1" errorTitle="Microsoft Excel" error="Neočekivana vrsta podatka!_x000a_Mollimo unesite broj." sqref="C29:C41 E12:E15 I11:I14 I16:I23" xr:uid="{00000000-0002-0000-0200-000000000000}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5" orientation="landscape" r:id="rId1"/>
  <headerFooter>
    <oddHeader>&amp;L&amp;G&amp;CStatistika tržišta osiguranja&amp;RMjesečni izvještaj</oddHeader>
    <oddFooter>&amp;CU izvještaj su uključeni podaci zaključno sa 30.04.2026. godine.</oddFooter>
  </headerFooter>
  <ignoredErrors>
    <ignoredError sqref="K11:K22 M11:M14 L11:L22 K23 L23 M16:M22" formula="1"/>
  </ignoredError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BiH</vt:lpstr>
      <vt:lpstr>FBiH</vt:lpstr>
      <vt:lpstr>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Lenovo</cp:lastModifiedBy>
  <cp:lastPrinted>2026-05-29T12:28:30Z</cp:lastPrinted>
  <dcterms:created xsi:type="dcterms:W3CDTF">2018-01-08T12:56:16Z</dcterms:created>
  <dcterms:modified xsi:type="dcterms:W3CDTF">2026-06-08T08:59:24Z</dcterms:modified>
</cp:coreProperties>
</file>