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XII - 2025\Jezici\"/>
    </mc:Choice>
  </mc:AlternateContent>
  <xr:revisionPtr revIDLastSave="0" documentId="13_ncr:1_{41DF143A-045C-47C0-8AEF-EA155ECC4016}" xr6:coauthVersionLast="47" xr6:coauthVersionMax="47" xr10:uidLastSave="{00000000-0000-0000-0000-000000000000}"/>
  <bookViews>
    <workbookView xWindow="-120" yWindow="-120" windowWidth="19440" windowHeight="14880" activeTab="2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15" i="43" l="1"/>
  <c r="C11" i="41"/>
  <c r="E11" i="41"/>
  <c r="G11" i="41"/>
  <c r="I11" i="41"/>
  <c r="E25" i="43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M35" i="41" l="1"/>
  <c r="N25" i="41" s="1"/>
  <c r="N12" i="42"/>
  <c r="L12" i="42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<sst xmlns="http://schemas.openxmlformats.org/spreadsheetml/2006/main" count="173" uniqueCount="66">
  <si>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</si>
  <si>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</si>
  <si>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</si>
  <si>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</si>
  <si>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</si>
  <si>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</si>
  <si>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</si>
  <si>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</si>
  <si>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</si>
  <si>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</si>
  <si>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</si>
  <si>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</si>
  <si>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</si>
  <si>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</si>
  <si>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</si>
  <si>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</si>
  <si>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</si>
  <si>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</si>
  <si>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</si>
  <si>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</si>
  <si>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</si>
  <si>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</si>
  <si>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</si>
  <si>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</si>
  <si>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</si>
  <si>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</si>
  <si>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</si>
  <si>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</si>
  <si>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</si>
  <si>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</si>
  <si>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</si>
  <si>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</si>
  <si>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</si>
  <si>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</si>
  <si>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</si>
  <si>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</si>
  <si>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</si>
  <si>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</si>
  <si>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</si>
  <si>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</si>
  <si>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</si>
  <si>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</si>
  <si>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</si>
  <si>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</si>
  <si>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</si>
  <si>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</si>
  <si>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</si>
  <si>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</si>
  <si>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</si>
  <si>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</si>
  <si>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</si>
  <si>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</si>
  <si>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</si>
  <si>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</si>
  <si>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</si>
  <si>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</si>
  <si>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</si>
  <si>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</si>
  <si>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</si>
  <si>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</si>
  <si>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</si>
  <si>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</si>
  <si>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</si>
  <si>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</si>
  <si>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</si>
  <si>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I-XII-2025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</si>
</sst>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  <font>
      <sz val="10"/>
      <name val="Cambria"/>
      <family val="1"/>
      <charset val="238"/>
      <scheme val="major"/>
    </font>
    <font>
      <sz val="10"/>
      <color rgb="FFFF0000"/>
      <name val="Cambria"/>
      <family val="1"/>
      <charset val="238"/>
      <scheme val="major"/>
    </font>
    <font>
      <sz val="10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165" fontId="3" fillId="0" borderId="9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3" fontId="22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2" fontId="2" fillId="0" borderId="8" xfId="6" applyNumberFormat="1" applyFont="1" applyFill="1" applyBorder="1" applyAlignment="1">
      <alignment horizontal="right" vertical="center"/>
    </xf>
    <xf numFmtId="2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6" applyNumberFormat="1" applyFont="1" applyFill="1" applyBorder="1" applyAlignment="1">
      <alignment horizontal="right" vertical="center"/>
    </xf>
    <xf numFmtId="167" fontId="2" fillId="0" borderId="0" xfId="6" applyNumberFormat="1" applyFont="1" applyBorder="1" applyAlignment="1">
      <alignment horizontal="right" vertical="center"/>
    </xf>
    <xf numFmtId="165" fontId="23" fillId="0" borderId="9" xfId="6" applyNumberFormat="1" applyFont="1" applyFill="1" applyBorder="1" applyAlignment="1">
      <alignment horizontal="right" vertical="center"/>
    </xf>
    <xf numFmtId="3" fontId="24" fillId="0" borderId="0" xfId="6" applyNumberFormat="1" applyFont="1" applyFill="1" applyBorder="1" applyAlignment="1">
      <alignment horizontal="right" vertical="center"/>
    </xf>
    <xf numFmtId="3" fontId="25" fillId="0" borderId="0" xfId="3" applyNumberFormat="1" applyFont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5" fillId="0" borderId="0" xfId="1" applyNumberFormat="1" applyFont="1" applyAlignment="1">
      <alignment horizontal="right" vertical="center"/>
    </xf>
    <xf numFmtId="0" fontId="25" fillId="0" borderId="0" xfId="2" applyFont="1" applyAlignment="1">
      <alignment horizontal="left" vertical="center" indent="1"/>
    </xf>
    <xf numFmtId="3" fontId="24" fillId="0" borderId="0" xfId="0" applyNumberFormat="1" applyFont="1" applyAlignment="1">
      <alignment horizontal="right" vertical="center"/>
    </xf>
    <xf numFmtId="3" fontId="23" fillId="0" borderId="0" xfId="6" applyNumberFormat="1" applyFont="1" applyFill="1" applyBorder="1" applyAlignment="1">
      <alignment horizontal="right" vertical="center"/>
    </xf>
    <xf numFmtId="165" fontId="23" fillId="0" borderId="8" xfId="6" applyNumberFormat="1" applyFont="1" applyFill="1" applyBorder="1" applyAlignment="1">
      <alignment horizontal="right" vertical="center"/>
    </xf>
    <xf numFmtId="3" fontId="23" fillId="0" borderId="12" xfId="6" applyNumberFormat="1" applyFont="1" applyFill="1" applyBorder="1" applyAlignment="1">
      <alignment horizontal="right" vertical="center"/>
    </xf>
    <xf numFmtId="165" fontId="2" fillId="0" borderId="8" xfId="6" applyNumberFormat="1" applyFont="1" applyFill="1" applyBorder="1" applyAlignment="1">
      <alignment horizontal="right" vertical="center"/>
    </xf>
    <xf numFmtId="0" fontId="26" fillId="0" borderId="0" xfId="0" applyFont="1"/>
    <xf numFmtId="165" fontId="2" fillId="0" borderId="0" xfId="6" applyNumberFormat="1" applyFont="1" applyFill="1" applyBorder="1" applyAlignment="1">
      <alignment horizontal="left" vertical="center"/>
    </xf>
    <xf numFmtId="4" fontId="10" fillId="0" borderId="0" xfId="0" applyNumberFormat="1" applyFont="1"/>
    <xf numFmtId="3" fontId="26" fillId="0" borderId="0" xfId="0" applyNumberFormat="1" applyFont="1"/>
    <xf numFmtId="167" fontId="26" fillId="0" borderId="0" xfId="0" applyNumberFormat="1" applyFont="1"/>
    <xf numFmtId="0" fontId="26" fillId="0" borderId="0" xfId="0" applyFont="1" applyAlignment="1">
      <alignment horizontal="center"/>
    </xf>
    <xf numFmtId="167" fontId="27" fillId="0" borderId="0" xfId="0" applyNumberFormat="1" applyFont="1"/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showRuler="0" view="pageLayout" topLeftCell="C22" zoomScaleNormal="70" workbookViewId="0">
      <selection activeCell="M10" sqref="M10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49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87" t="s">
        <v>7</v>
      </c>
      <c r="C8" s="92" t="s">
        <v>53</v>
      </c>
      <c r="D8" s="92"/>
      <c r="E8" s="93"/>
      <c r="F8" s="93"/>
      <c r="G8" s="92" t="s">
        <v>54</v>
      </c>
      <c r="H8" s="92"/>
      <c r="I8" s="92"/>
      <c r="J8" s="92"/>
      <c r="K8" s="92" t="s">
        <v>55</v>
      </c>
      <c r="L8" s="92"/>
      <c r="M8" s="92"/>
      <c r="N8" s="94"/>
    </row>
    <row r="9" spans="1:14" ht="19.5" customHeight="1" x14ac:dyDescent="0.25">
      <c r="A9" s="5"/>
      <c r="B9" s="88"/>
      <c r="C9" s="90" t="s">
        <v>46</v>
      </c>
      <c r="D9" s="90"/>
      <c r="E9" s="90" t="s">
        <v>20</v>
      </c>
      <c r="F9" s="90"/>
      <c r="G9" s="90" t="s">
        <v>46</v>
      </c>
      <c r="H9" s="90"/>
      <c r="I9" s="90" t="s">
        <v>20</v>
      </c>
      <c r="J9" s="90"/>
      <c r="K9" s="90" t="s">
        <v>46</v>
      </c>
      <c r="L9" s="90"/>
      <c r="M9" s="90" t="s">
        <v>20</v>
      </c>
      <c r="N9" s="91"/>
    </row>
    <row r="10" spans="1:14" ht="18.75" customHeight="1" thickBot="1" x14ac:dyDescent="0.3">
      <c r="A10" s="6"/>
      <c r="B10" s="89"/>
      <c r="C10" s="55" t="s">
        <v>65</v>
      </c>
      <c r="D10" s="42" t="s">
        <v>48</v>
      </c>
      <c r="E10" s="72" t="s">
        <v>65</v>
      </c>
      <c r="F10" s="42" t="s">
        <v>48</v>
      </c>
      <c r="G10" s="72" t="s">
        <v>65</v>
      </c>
      <c r="H10" s="42" t="s">
        <v>48</v>
      </c>
      <c r="I10" s="72" t="s">
        <v>65</v>
      </c>
      <c r="J10" s="42" t="s">
        <v>48</v>
      </c>
      <c r="K10" s="72" t="s">
        <v>65</v>
      </c>
      <c r="L10" s="42" t="s">
        <v>48</v>
      </c>
      <c r="M10" s="72" t="s">
        <v>65</v>
      </c>
      <c r="N10" s="56" t="s">
        <v>48</v>
      </c>
    </row>
    <row r="11" spans="1:14" x14ac:dyDescent="0.25">
      <c r="A11" s="35" t="s">
        <v>22</v>
      </c>
      <c r="B11" s="7" t="s">
        <v>50</v>
      </c>
      <c r="C11" s="63">
        <f>FBiH!C11</f>
        <v>25169</v>
      </c>
      <c r="D11" s="60">
        <f t="shared" ref="D11:D22" si="0">C11/C$35*100</f>
        <v>13.686540218384305</v>
      </c>
      <c r="E11" s="63">
        <f>FBiH!E11</f>
        <v>47406452</v>
      </c>
      <c r="F11" s="60">
        <f t="shared" ref="F11:F22" si="1">E11/E$35*100</f>
        <v>12.553534830095897</v>
      </c>
      <c r="G11" s="63">
        <f>FBiH!G11</f>
        <v>548</v>
      </c>
      <c r="H11" s="61">
        <f t="shared" ref="H11:H22" si="2">G11/G$35*100</f>
        <v>2.7886621545977306</v>
      </c>
      <c r="I11" s="63">
        <f>FBiH!I11</f>
        <v>6974754</v>
      </c>
      <c r="J11" s="60">
        <f t="shared" ref="J11:J22" si="3">I11/I$35*100</f>
        <v>5.4580813916048898</v>
      </c>
      <c r="K11" s="63">
        <f>FBiH!K11</f>
        <v>25717</v>
      </c>
      <c r="L11" s="61">
        <f t="shared" ref="L11:L22" si="4">K11/K$35*100</f>
        <v>12.634428412111207</v>
      </c>
      <c r="M11" s="63">
        <f>FBiH!M11</f>
        <v>54381206</v>
      </c>
      <c r="N11" s="60">
        <f t="shared" ref="N11:N22" si="5">M11/M$35*100</f>
        <v>10.759565781334237</v>
      </c>
    </row>
    <row r="12" spans="1:14" x14ac:dyDescent="0.25">
      <c r="A12" s="35" t="s">
        <v>23</v>
      </c>
      <c r="B12" s="52" t="s">
        <v>60</v>
      </c>
      <c r="C12" s="59">
        <f>FBiH!C12</f>
        <v>38441</v>
      </c>
      <c r="D12" s="60">
        <f t="shared" si="0"/>
        <v>20.903662939922565</v>
      </c>
      <c r="E12" s="59">
        <f>FBiH!E12</f>
        <v>67044755</v>
      </c>
      <c r="F12" s="60">
        <f t="shared" si="1"/>
        <v>17.753884367211157</v>
      </c>
      <c r="G12" s="59">
        <f>FBiH!G12</f>
        <v>0</v>
      </c>
      <c r="H12" s="61">
        <f t="shared" si="2"/>
        <v>0</v>
      </c>
      <c r="I12" s="59">
        <f>FBiH!I12</f>
        <v>0</v>
      </c>
      <c r="J12" s="60">
        <f t="shared" si="3"/>
        <v>0</v>
      </c>
      <c r="K12" s="59">
        <f>FBiH!K12</f>
        <v>38441</v>
      </c>
      <c r="L12" s="61">
        <f t="shared" si="4"/>
        <v>18.885564513355639</v>
      </c>
      <c r="M12" s="59">
        <f>FBiH!M12</f>
        <v>67044755</v>
      </c>
      <c r="N12" s="60">
        <f t="shared" si="5"/>
        <v>13.265105810929192</v>
      </c>
    </row>
    <row r="13" spans="1:14" x14ac:dyDescent="0.25">
      <c r="A13" s="35" t="s">
        <v>24</v>
      </c>
      <c r="B13" s="52" t="s">
        <v>9</v>
      </c>
      <c r="C13" s="59">
        <f>RS!C11</f>
        <v>2235</v>
      </c>
      <c r="D13" s="60">
        <f t="shared" si="0"/>
        <v>1.2153608561360769</v>
      </c>
      <c r="E13" s="59">
        <f>RS!E11</f>
        <v>8055238</v>
      </c>
      <c r="F13" s="60">
        <f t="shared" si="1"/>
        <v>2.1330790753484785</v>
      </c>
      <c r="G13" s="59">
        <f>RS!G11</f>
        <v>0</v>
      </c>
      <c r="H13" s="61">
        <f t="shared" si="2"/>
        <v>0</v>
      </c>
      <c r="I13" s="59">
        <f>RS!I11</f>
        <v>0</v>
      </c>
      <c r="J13" s="60">
        <f t="shared" si="3"/>
        <v>0</v>
      </c>
      <c r="K13" s="59">
        <f>RS!K11</f>
        <v>2235</v>
      </c>
      <c r="L13" s="61">
        <f t="shared" si="4"/>
        <v>1.0980265000221079</v>
      </c>
      <c r="M13" s="59">
        <f>RS!M11</f>
        <v>8055238</v>
      </c>
      <c r="N13" s="60">
        <f t="shared" si="5"/>
        <v>1.5937650067066045</v>
      </c>
    </row>
    <row r="14" spans="1:14" x14ac:dyDescent="0.25">
      <c r="A14" s="35" t="s">
        <v>25</v>
      </c>
      <c r="B14" s="52" t="s">
        <v>0</v>
      </c>
      <c r="C14" s="59">
        <f>FBiH!C13</f>
        <v>4357</v>
      </c>
      <c r="D14" s="60">
        <f t="shared" si="0"/>
        <v>2.3692739374429026</v>
      </c>
      <c r="E14" s="59">
        <f>FBiH!E13</f>
        <v>12435493</v>
      </c>
      <c r="F14" s="60">
        <f t="shared" si="1"/>
        <v>3.2929989045565726</v>
      </c>
      <c r="G14" s="59">
        <f>FBiH!G13</f>
        <v>0</v>
      </c>
      <c r="H14" s="61">
        <f t="shared" si="2"/>
        <v>0</v>
      </c>
      <c r="I14" s="59">
        <f>FBiH!I13</f>
        <v>0</v>
      </c>
      <c r="J14" s="60">
        <f t="shared" si="3"/>
        <v>0</v>
      </c>
      <c r="K14" s="59">
        <f>FBiH!K13</f>
        <v>4357</v>
      </c>
      <c r="L14" s="61">
        <f t="shared" si="4"/>
        <v>2.1405375662623372</v>
      </c>
      <c r="M14" s="59">
        <f>FBiH!M13</f>
        <v>12435493</v>
      </c>
      <c r="N14" s="60">
        <f t="shared" si="5"/>
        <v>2.4604181260125317</v>
      </c>
    </row>
    <row r="15" spans="1:14" x14ac:dyDescent="0.25">
      <c r="A15" s="35" t="s">
        <v>26</v>
      </c>
      <c r="B15" s="7" t="s">
        <v>1</v>
      </c>
      <c r="C15" s="59">
        <f>FBiH!C14</f>
        <v>8991</v>
      </c>
      <c r="D15" s="60">
        <f t="shared" si="0"/>
        <v>4.8891764910601649</v>
      </c>
      <c r="E15" s="59">
        <f>FBiH!E14</f>
        <v>23810793</v>
      </c>
      <c r="F15" s="60">
        <f t="shared" si="1"/>
        <v>6.3052518517459095</v>
      </c>
      <c r="G15" s="59">
        <f>FBiH!G14</f>
        <v>463</v>
      </c>
      <c r="H15" s="61">
        <f t="shared" si="2"/>
        <v>2.3561141926619511</v>
      </c>
      <c r="I15" s="59">
        <f>FBiH!I14</f>
        <v>4421810</v>
      </c>
      <c r="J15" s="60">
        <f t="shared" si="3"/>
        <v>3.4602795852315968</v>
      </c>
      <c r="K15" s="59">
        <f>FBiH!K14</f>
        <v>9454</v>
      </c>
      <c r="L15" s="61">
        <f t="shared" si="4"/>
        <v>4.6446275307422855</v>
      </c>
      <c r="M15" s="59">
        <f>FBiH!M14</f>
        <v>28232603</v>
      </c>
      <c r="N15" s="60">
        <f t="shared" si="5"/>
        <v>5.5859472692973071</v>
      </c>
    </row>
    <row r="16" spans="1:14" x14ac:dyDescent="0.25">
      <c r="A16" s="35" t="s">
        <v>27</v>
      </c>
      <c r="B16" s="7" t="s">
        <v>10</v>
      </c>
      <c r="C16" s="59">
        <f>RS!C12</f>
        <v>3126</v>
      </c>
      <c r="D16" s="60">
        <f t="shared" si="0"/>
        <v>1.6998738417366339</v>
      </c>
      <c r="E16" s="59">
        <f>RS!E12</f>
        <v>9672904</v>
      </c>
      <c r="F16" s="60">
        <f t="shared" si="1"/>
        <v>2.561447485506275</v>
      </c>
      <c r="G16" s="59">
        <f>RS!G12</f>
        <v>0</v>
      </c>
      <c r="H16" s="61">
        <f t="shared" si="2"/>
        <v>0</v>
      </c>
      <c r="I16" s="59">
        <f>RS!I12</f>
        <v>0</v>
      </c>
      <c r="J16" s="60">
        <f t="shared" si="3"/>
        <v>0</v>
      </c>
      <c r="K16" s="59">
        <f>RS!K12</f>
        <v>3126</v>
      </c>
      <c r="L16" s="61">
        <f t="shared" si="4"/>
        <v>1.5357632389570959</v>
      </c>
      <c r="M16" s="59">
        <f>RS!M12</f>
        <v>9672904</v>
      </c>
      <c r="N16" s="60">
        <f t="shared" si="5"/>
        <v>1.91382748820486</v>
      </c>
    </row>
    <row r="17" spans="1:14" x14ac:dyDescent="0.25">
      <c r="A17" s="35" t="s">
        <v>28</v>
      </c>
      <c r="B17" s="7" t="s">
        <v>11</v>
      </c>
      <c r="C17" s="59">
        <f>RS!C13</f>
        <v>4769</v>
      </c>
      <c r="D17" s="60">
        <f t="shared" si="0"/>
        <v>2.5933136120415887</v>
      </c>
      <c r="E17" s="59">
        <f>RS!E13</f>
        <v>15840509</v>
      </c>
      <c r="F17" s="60">
        <f t="shared" si="1"/>
        <v>4.1946691445701854</v>
      </c>
      <c r="G17" s="59">
        <f>RS!G13</f>
        <v>0</v>
      </c>
      <c r="H17" s="61">
        <f t="shared" si="2"/>
        <v>0</v>
      </c>
      <c r="I17" s="59">
        <f>RS!I13</f>
        <v>0</v>
      </c>
      <c r="J17" s="60">
        <f t="shared" si="3"/>
        <v>0</v>
      </c>
      <c r="K17" s="59">
        <f>RS!K13</f>
        <v>4769</v>
      </c>
      <c r="L17" s="61">
        <f t="shared" si="4"/>
        <v>2.3429478204051151</v>
      </c>
      <c r="M17" s="59">
        <f>RS!M13</f>
        <v>15840509</v>
      </c>
      <c r="N17" s="60">
        <f t="shared" si="5"/>
        <v>3.1341158302983758</v>
      </c>
    </row>
    <row r="18" spans="1:14" x14ac:dyDescent="0.25">
      <c r="A18" s="35" t="s">
        <v>29</v>
      </c>
      <c r="B18" s="7" t="s">
        <v>2</v>
      </c>
      <c r="C18" s="59">
        <f>FBiH!C15</f>
        <v>17482</v>
      </c>
      <c r="D18" s="60">
        <f t="shared" si="0"/>
        <v>9.5064601731413401</v>
      </c>
      <c r="E18" s="59">
        <f>FBiH!E15</f>
        <v>38016312</v>
      </c>
      <c r="F18" s="60">
        <f t="shared" si="1"/>
        <v>10.066965079010609</v>
      </c>
      <c r="G18" s="59">
        <f>FBiH!G15</f>
        <v>0</v>
      </c>
      <c r="H18" s="61">
        <f t="shared" si="2"/>
        <v>0</v>
      </c>
      <c r="I18" s="59">
        <f>FBiH!I15</f>
        <v>0</v>
      </c>
      <c r="J18" s="60">
        <f t="shared" si="3"/>
        <v>0</v>
      </c>
      <c r="K18" s="59">
        <f>FBiH!K15</f>
        <v>17482</v>
      </c>
      <c r="L18" s="61">
        <f t="shared" si="4"/>
        <v>8.5886797643787425</v>
      </c>
      <c r="M18" s="59">
        <f>FBiH!M15</f>
        <v>38016312</v>
      </c>
      <c r="N18" s="60">
        <f t="shared" si="5"/>
        <v>7.521698024271954</v>
      </c>
    </row>
    <row r="19" spans="1:14" x14ac:dyDescent="0.25">
      <c r="A19" s="35" t="s">
        <v>30</v>
      </c>
      <c r="B19" s="7" t="s">
        <v>19</v>
      </c>
      <c r="C19" s="59">
        <f>RS!C14</f>
        <v>1649</v>
      </c>
      <c r="D19" s="60">
        <f t="shared" si="0"/>
        <v>0.89670248401270269</v>
      </c>
      <c r="E19" s="59">
        <f>RS!E14</f>
        <v>4904470</v>
      </c>
      <c r="F19" s="60">
        <f t="shared" si="1"/>
        <v>1.298735348685458</v>
      </c>
      <c r="G19" s="59">
        <f>RS!G14</f>
        <v>0</v>
      </c>
      <c r="H19" s="61">
        <f t="shared" si="2"/>
        <v>0</v>
      </c>
      <c r="I19" s="59">
        <f>RS!I14</f>
        <v>0</v>
      </c>
      <c r="J19" s="60">
        <f t="shared" si="3"/>
        <v>0</v>
      </c>
      <c r="K19" s="59">
        <f>RS!K14</f>
        <v>1649</v>
      </c>
      <c r="L19" s="61">
        <f t="shared" si="4"/>
        <v>0.81013230359572963</v>
      </c>
      <c r="M19" s="59">
        <f>RS!M14</f>
        <v>4904470</v>
      </c>
      <c r="N19" s="60">
        <f t="shared" si="5"/>
        <v>0.97037141080652622</v>
      </c>
    </row>
    <row r="20" spans="1:14" x14ac:dyDescent="0.25">
      <c r="A20" s="35" t="s">
        <v>31</v>
      </c>
      <c r="B20" s="7" t="s">
        <v>13</v>
      </c>
      <c r="C20" s="59">
        <f>RS!C15</f>
        <v>1803</v>
      </c>
      <c r="D20" s="60">
        <f t="shared" si="0"/>
        <v>0.98044546917823105</v>
      </c>
      <c r="E20" s="59">
        <f>RS!E15</f>
        <v>6065619</v>
      </c>
      <c r="F20" s="60">
        <f t="shared" si="1"/>
        <v>1.6062151072303712</v>
      </c>
      <c r="G20" s="59">
        <f>RS!G15</f>
        <v>2188</v>
      </c>
      <c r="H20" s="61">
        <f t="shared" si="2"/>
        <v>11.134293420182178</v>
      </c>
      <c r="I20" s="59">
        <f>RS!I15</f>
        <v>16682011</v>
      </c>
      <c r="J20" s="60">
        <f t="shared" si="3"/>
        <v>13.054478167064829</v>
      </c>
      <c r="K20" s="59">
        <f>RS!K15</f>
        <v>3991</v>
      </c>
      <c r="L20" s="61">
        <f t="shared" si="4"/>
        <v>1.9607265152520057</v>
      </c>
      <c r="M20" s="59">
        <f>RS!M15</f>
        <v>22747629</v>
      </c>
      <c r="N20" s="60">
        <f t="shared" si="5"/>
        <v>4.5007205355998607</v>
      </c>
    </row>
    <row r="21" spans="1:14" x14ac:dyDescent="0.25">
      <c r="A21" s="35" t="s">
        <v>32</v>
      </c>
      <c r="B21" s="7" t="s">
        <v>3</v>
      </c>
      <c r="C21" s="59">
        <f>FBiH!C16</f>
        <v>5269</v>
      </c>
      <c r="D21" s="60">
        <f t="shared" si="0"/>
        <v>2.8652064210205768</v>
      </c>
      <c r="E21" s="59">
        <f>FBiH!E16</f>
        <v>11259476</v>
      </c>
      <c r="F21" s="60">
        <f t="shared" si="1"/>
        <v>2.9815820035346419</v>
      </c>
      <c r="G21" s="59">
        <f>FBiH!G16</f>
        <v>2719</v>
      </c>
      <c r="H21" s="61">
        <f t="shared" si="2"/>
        <v>13.836445982392753</v>
      </c>
      <c r="I21" s="59">
        <f>FBiH!I16</f>
        <v>24812054</v>
      </c>
      <c r="J21" s="60">
        <f t="shared" si="3"/>
        <v>19.416628919800711</v>
      </c>
      <c r="K21" s="59">
        <f>FBiH!K16</f>
        <v>7988</v>
      </c>
      <c r="L21" s="61">
        <f t="shared" si="4"/>
        <v>3.9244007526517217</v>
      </c>
      <c r="M21" s="59">
        <f>FBiH!M16</f>
        <v>36071530</v>
      </c>
      <c r="N21" s="60">
        <f t="shared" si="5"/>
        <v>7.136914173407102</v>
      </c>
    </row>
    <row r="22" spans="1:14" x14ac:dyDescent="0.25">
      <c r="A22" s="35" t="s">
        <v>33</v>
      </c>
      <c r="B22" s="7" t="s">
        <v>14</v>
      </c>
      <c r="C22" s="59">
        <f>RS!C16</f>
        <v>1159</v>
      </c>
      <c r="D22" s="60">
        <f t="shared" si="0"/>
        <v>0.63024753121329447</v>
      </c>
      <c r="E22" s="59">
        <f>RS!E16</f>
        <v>4466776</v>
      </c>
      <c r="F22" s="60">
        <f t="shared" si="1"/>
        <v>1.1828311491068015</v>
      </c>
      <c r="G22" s="59">
        <f>RS!G16</f>
        <v>0</v>
      </c>
      <c r="H22" s="62">
        <f t="shared" si="2"/>
        <v>0</v>
      </c>
      <c r="I22" s="59">
        <f>RS!I16</f>
        <v>0</v>
      </c>
      <c r="J22" s="60">
        <f t="shared" si="3"/>
        <v>0</v>
      </c>
      <c r="K22" s="59">
        <f>RS!K16</f>
        <v>1159</v>
      </c>
      <c r="L22" s="62">
        <f t="shared" si="4"/>
        <v>0.56940166153271721</v>
      </c>
      <c r="M22" s="59">
        <f>RS!M16</f>
        <v>4466776</v>
      </c>
      <c r="N22" s="60">
        <f t="shared" si="5"/>
        <v>0.88377168763938441</v>
      </c>
    </row>
    <row r="23" spans="1:14" x14ac:dyDescent="0.25">
      <c r="A23" s="35" t="s">
        <v>34</v>
      </c>
      <c r="B23" s="7" t="s">
        <v>15</v>
      </c>
      <c r="C23" s="59">
        <f>RS!C17</f>
        <v>3732</v>
      </c>
      <c r="D23" s="60">
        <f t="shared" ref="D23:D34" si="6">C23/C$35*100</f>
        <v>2.0294079262191675</v>
      </c>
      <c r="E23" s="59">
        <f>RS!E17</f>
        <v>11127775</v>
      </c>
      <c r="F23" s="60">
        <f t="shared" ref="F23:F34" si="7">E23/E$35*100</f>
        <v>2.9467067276827712</v>
      </c>
      <c r="G23" s="59">
        <f>RS!G17</f>
        <v>0</v>
      </c>
      <c r="H23" s="62">
        <f t="shared" ref="H23:H34" si="8">G23/G$35*100</f>
        <v>0</v>
      </c>
      <c r="I23" s="59">
        <f>RS!I17</f>
        <v>0</v>
      </c>
      <c r="J23" s="60">
        <f t="shared" ref="J23:J34" si="9">I23/I$35*100</f>
        <v>0</v>
      </c>
      <c r="K23" s="59">
        <f>RS!K17</f>
        <v>3732</v>
      </c>
      <c r="L23" s="62">
        <f t="shared" ref="L23:L34" si="10">K23/K$35*100</f>
        <v>1.8334831758758421</v>
      </c>
      <c r="M23" s="59">
        <f>RS!M17</f>
        <v>11127775</v>
      </c>
      <c r="N23" s="60">
        <f t="shared" ref="N23:N34" si="11">M23/M$35*100</f>
        <v>2.2016802479957245</v>
      </c>
    </row>
    <row r="24" spans="1:14" x14ac:dyDescent="0.25">
      <c r="A24" s="35" t="s">
        <v>35</v>
      </c>
      <c r="B24" s="7" t="s">
        <v>16</v>
      </c>
      <c r="C24" s="59">
        <f>RS!C18</f>
        <v>1740</v>
      </c>
      <c r="D24" s="60">
        <f t="shared" si="6"/>
        <v>0.94618697524687867</v>
      </c>
      <c r="E24" s="59">
        <f>RS!E18</f>
        <v>6708372</v>
      </c>
      <c r="F24" s="60">
        <f t="shared" si="7"/>
        <v>1.776420255100299</v>
      </c>
      <c r="G24" s="59">
        <f>RS!G18</f>
        <v>0</v>
      </c>
      <c r="H24" s="62">
        <f t="shared" si="8"/>
        <v>0</v>
      </c>
      <c r="I24" s="59">
        <f>RS!I18</f>
        <v>0</v>
      </c>
      <c r="J24" s="60">
        <f t="shared" si="9"/>
        <v>0</v>
      </c>
      <c r="K24" s="59">
        <f>RS!K18</f>
        <v>1740</v>
      </c>
      <c r="L24" s="62">
        <f t="shared" si="10"/>
        <v>0.85483942283600345</v>
      </c>
      <c r="M24" s="59">
        <f>RS!M18</f>
        <v>6708372</v>
      </c>
      <c r="N24" s="60">
        <f t="shared" si="11"/>
        <v>1.3272815211133919</v>
      </c>
    </row>
    <row r="25" spans="1:14" x14ac:dyDescent="0.25">
      <c r="A25" s="35" t="s">
        <v>36</v>
      </c>
      <c r="B25" s="7" t="s">
        <v>8</v>
      </c>
      <c r="C25" s="59">
        <f>RS!C19</f>
        <v>4052</v>
      </c>
      <c r="D25" s="60">
        <f t="shared" si="6"/>
        <v>2.2034193239657198</v>
      </c>
      <c r="E25" s="59">
        <f>RS!E19</f>
        <v>11872134</v>
      </c>
      <c r="F25" s="60">
        <f t="shared" si="7"/>
        <v>3.1438178009306776</v>
      </c>
      <c r="G25" s="59">
        <f>RS!G19</f>
        <v>0</v>
      </c>
      <c r="H25" s="62">
        <f t="shared" si="8"/>
        <v>0</v>
      </c>
      <c r="I25" s="59">
        <f>RS!I19</f>
        <v>0</v>
      </c>
      <c r="J25" s="60">
        <f t="shared" si="9"/>
        <v>0</v>
      </c>
      <c r="K25" s="59">
        <f>RS!K19</f>
        <v>4052</v>
      </c>
      <c r="L25" s="62">
        <f t="shared" si="10"/>
        <v>1.9906950237537278</v>
      </c>
      <c r="M25" s="59">
        <f>RS!M19</f>
        <v>11872134</v>
      </c>
      <c r="N25" s="60">
        <f t="shared" si="11"/>
        <v>2.3489550183534869</v>
      </c>
    </row>
    <row r="26" spans="1:14" x14ac:dyDescent="0.25">
      <c r="A26" s="35" t="s">
        <v>37</v>
      </c>
      <c r="B26" s="7" t="s">
        <v>12</v>
      </c>
      <c r="C26" s="59">
        <f>RS!C20</f>
        <v>1442</v>
      </c>
      <c r="D26" s="60">
        <f t="shared" si="6"/>
        <v>0.78413886109540176</v>
      </c>
      <c r="E26" s="59">
        <f>RS!E20</f>
        <v>4766836</v>
      </c>
      <c r="F26" s="60">
        <f t="shared" si="7"/>
        <v>1.262288976094541</v>
      </c>
      <c r="G26" s="59">
        <f>RS!G20</f>
        <v>0</v>
      </c>
      <c r="H26" s="62">
        <f t="shared" si="8"/>
        <v>0</v>
      </c>
      <c r="I26" s="59">
        <f>RS!I20</f>
        <v>0</v>
      </c>
      <c r="J26" s="60">
        <f t="shared" si="9"/>
        <v>0</v>
      </c>
      <c r="K26" s="59">
        <f>RS!K20</f>
        <v>1442</v>
      </c>
      <c r="L26" s="62">
        <f t="shared" si="10"/>
        <v>0.70843588949972247</v>
      </c>
      <c r="M26" s="59">
        <f>RS!M20</f>
        <v>4766836</v>
      </c>
      <c r="N26" s="60">
        <f t="shared" si="11"/>
        <v>0.94313990592323693</v>
      </c>
    </row>
    <row r="27" spans="1:14" x14ac:dyDescent="0.25">
      <c r="A27" s="35" t="s">
        <v>38</v>
      </c>
      <c r="B27" s="7" t="s">
        <v>52</v>
      </c>
      <c r="C27" s="59">
        <f>RS!C21</f>
        <v>4241</v>
      </c>
      <c r="D27" s="60">
        <f t="shared" si="6"/>
        <v>2.3061948057597772</v>
      </c>
      <c r="E27" s="59">
        <f>RS!E21</f>
        <v>10885490</v>
      </c>
      <c r="F27" s="60">
        <f t="shared" si="7"/>
        <v>2.882548094037086</v>
      </c>
      <c r="G27" s="59">
        <f>RS!G21</f>
        <v>0</v>
      </c>
      <c r="H27" s="62">
        <f t="shared" si="8"/>
        <v>0</v>
      </c>
      <c r="I27" s="59">
        <f>RS!I21</f>
        <v>0</v>
      </c>
      <c r="J27" s="60">
        <f t="shared" si="9"/>
        <v>0</v>
      </c>
      <c r="K27" s="59">
        <f>RS!K21</f>
        <v>4241</v>
      </c>
      <c r="L27" s="62">
        <f t="shared" si="10"/>
        <v>2.0835482714066038</v>
      </c>
      <c r="M27" s="59">
        <f>RS!M21</f>
        <v>10885490</v>
      </c>
      <c r="N27" s="60">
        <f t="shared" si="11"/>
        <v>2.1537430728744047</v>
      </c>
    </row>
    <row r="28" spans="1:14" x14ac:dyDescent="0.25">
      <c r="A28" s="35" t="s">
        <v>39</v>
      </c>
      <c r="B28" s="7" t="s">
        <v>4</v>
      </c>
      <c r="C28" s="59">
        <f>FBiH!C17</f>
        <v>13050</v>
      </c>
      <c r="D28" s="60">
        <f t="shared" si="6"/>
        <v>7.0964023143515895</v>
      </c>
      <c r="E28" s="59">
        <f>FBiH!E17</f>
        <v>32599959</v>
      </c>
      <c r="F28" s="60">
        <f t="shared" si="7"/>
        <v>8.6326798041371706</v>
      </c>
      <c r="G28" s="59">
        <f>FBiH!G17</f>
        <v>844</v>
      </c>
      <c r="H28" s="62">
        <f t="shared" si="8"/>
        <v>4.2949468220446798</v>
      </c>
      <c r="I28" s="59">
        <f>FBiH!I17</f>
        <v>3350551</v>
      </c>
      <c r="J28" s="60">
        <f t="shared" si="9"/>
        <v>2.6219677517978637</v>
      </c>
      <c r="K28" s="59">
        <f>FBiH!K17</f>
        <v>13894</v>
      </c>
      <c r="L28" s="62">
        <f t="shared" si="10"/>
        <v>6.8259419200479492</v>
      </c>
      <c r="M28" s="59">
        <f>FBiH!M17</f>
        <v>35950510</v>
      </c>
      <c r="N28" s="60">
        <f t="shared" si="11"/>
        <v>7.1129698230214737</v>
      </c>
    </row>
    <row r="29" spans="1:14" x14ac:dyDescent="0.25">
      <c r="A29" s="35" t="s">
        <v>40</v>
      </c>
      <c r="B29" s="7" t="s">
        <v>18</v>
      </c>
      <c r="C29" s="59">
        <f>RS!C22</f>
        <v>364</v>
      </c>
      <c r="D29" s="60">
        <f t="shared" si="6"/>
        <v>0.19793796493670335</v>
      </c>
      <c r="E29" s="59">
        <f>RS!E22</f>
        <v>1461908</v>
      </c>
      <c r="F29" s="60">
        <f t="shared" si="7"/>
        <v>0.38712268524959076</v>
      </c>
      <c r="G29" s="59">
        <f>RS!G22</f>
        <v>0</v>
      </c>
      <c r="H29" s="62">
        <f t="shared" si="8"/>
        <v>0</v>
      </c>
      <c r="I29" s="59">
        <f>RS!I22</f>
        <v>0</v>
      </c>
      <c r="J29" s="60">
        <f t="shared" si="9"/>
        <v>0</v>
      </c>
      <c r="K29" s="59">
        <f>RS!K22</f>
        <v>364</v>
      </c>
      <c r="L29" s="62">
        <f t="shared" si="10"/>
        <v>0.178828476961095</v>
      </c>
      <c r="M29" s="59">
        <f>RS!M22</f>
        <v>1461908</v>
      </c>
      <c r="N29" s="60">
        <f t="shared" si="11"/>
        <v>0.28924506183733351</v>
      </c>
    </row>
    <row r="30" spans="1:14" x14ac:dyDescent="0.25">
      <c r="A30" s="35" t="s">
        <v>41</v>
      </c>
      <c r="B30" s="7" t="s">
        <v>17</v>
      </c>
      <c r="C30" s="59">
        <f>RS!C23</f>
        <v>1130</v>
      </c>
      <c r="D30" s="60">
        <f t="shared" si="6"/>
        <v>0.61447774829251323</v>
      </c>
      <c r="E30" s="59">
        <f>RS!E23</f>
        <v>2717258</v>
      </c>
      <c r="F30" s="60">
        <f t="shared" si="7"/>
        <v>0.71954747732137214</v>
      </c>
      <c r="G30" s="59">
        <f>RS!G23</f>
        <v>0</v>
      </c>
      <c r="H30" s="62">
        <f t="shared" si="8"/>
        <v>0</v>
      </c>
      <c r="I30" s="59">
        <f>RS!I23</f>
        <v>0</v>
      </c>
      <c r="J30" s="60">
        <f t="shared" si="9"/>
        <v>0</v>
      </c>
      <c r="K30" s="59">
        <f>RS!K23</f>
        <v>1130</v>
      </c>
      <c r="L30" s="62">
        <f t="shared" si="10"/>
        <v>0.55515433781878387</v>
      </c>
      <c r="M30" s="59">
        <f>RS!M23</f>
        <v>2717258</v>
      </c>
      <c r="N30" s="60">
        <f t="shared" si="11"/>
        <v>0.53762169591929809</v>
      </c>
    </row>
    <row r="31" spans="1:14" x14ac:dyDescent="0.25">
      <c r="A31" s="35" t="s">
        <v>42</v>
      </c>
      <c r="B31" s="7" t="s">
        <v>5</v>
      </c>
      <c r="C31" s="59">
        <f>FBiH!C18</f>
        <v>13860</v>
      </c>
      <c r="D31" s="60">
        <f t="shared" si="6"/>
        <v>7.5368686648975505</v>
      </c>
      <c r="E31" s="59">
        <f>FBiH!E18</f>
        <v>18141371</v>
      </c>
      <c r="F31" s="60">
        <f t="shared" si="7"/>
        <v>4.8039522703405781</v>
      </c>
      <c r="G31" s="59">
        <f>FBiH!G18</f>
        <v>4685</v>
      </c>
      <c r="H31" s="62">
        <f t="shared" si="8"/>
        <v>23.84102590198972</v>
      </c>
      <c r="I31" s="59">
        <f>FBiH!I18</f>
        <v>14359925</v>
      </c>
      <c r="J31" s="60">
        <f t="shared" si="9"/>
        <v>11.237333879781545</v>
      </c>
      <c r="K31" s="59">
        <f>FBiH!K18</f>
        <v>18545</v>
      </c>
      <c r="L31" s="62">
        <f t="shared" si="10"/>
        <v>9.1109178715480947</v>
      </c>
      <c r="M31" s="59">
        <f>FBiH!M18</f>
        <v>32501296</v>
      </c>
      <c r="N31" s="60">
        <f t="shared" si="11"/>
        <v>6.4305273459844807</v>
      </c>
    </row>
    <row r="32" spans="1:14" x14ac:dyDescent="0.25">
      <c r="A32" s="35" t="s">
        <v>43</v>
      </c>
      <c r="B32" s="7" t="s">
        <v>6</v>
      </c>
      <c r="C32" s="59">
        <f>FBiH!C19</f>
        <v>19239</v>
      </c>
      <c r="D32" s="60">
        <f t="shared" si="6"/>
        <v>10.461891503893506</v>
      </c>
      <c r="E32" s="59">
        <f>FBiH!E19</f>
        <v>13388970</v>
      </c>
      <c r="F32" s="60">
        <f t="shared" si="7"/>
        <v>3.5454857755250075</v>
      </c>
      <c r="G32" s="59">
        <f>FBiH!G19</f>
        <v>3854</v>
      </c>
      <c r="H32" s="62">
        <f t="shared" si="8"/>
        <v>19.612233474123457</v>
      </c>
      <c r="I32" s="59">
        <f>FBiH!I19</f>
        <v>25980630</v>
      </c>
      <c r="J32" s="60">
        <f t="shared" si="9"/>
        <v>20.3310959992527</v>
      </c>
      <c r="K32" s="59">
        <f>FBiH!K19</f>
        <v>23093</v>
      </c>
      <c r="L32" s="62">
        <f t="shared" si="10"/>
        <v>11.345291259512544</v>
      </c>
      <c r="M32" s="59">
        <f>FBiH!M19</f>
        <v>39369600</v>
      </c>
      <c r="N32" s="60">
        <f t="shared" si="11"/>
        <v>7.7894521314002558</v>
      </c>
    </row>
    <row r="33" spans="1:14" x14ac:dyDescent="0.25">
      <c r="A33" s="35" t="s">
        <v>44</v>
      </c>
      <c r="B33" s="7" t="s">
        <v>56</v>
      </c>
      <c r="C33" s="59">
        <f>FBiH!C20</f>
        <v>1525</v>
      </c>
      <c r="D33" s="60">
        <f t="shared" si="6"/>
        <v>0.82927306738591389</v>
      </c>
      <c r="E33" s="59">
        <f>FBiH!E20</f>
        <v>755284</v>
      </c>
      <c r="F33" s="60">
        <f t="shared" si="7"/>
        <v>0.20000408384525697</v>
      </c>
      <c r="G33" s="59">
        <f>FBiH!G20</f>
        <v>3930</v>
      </c>
      <c r="H33" s="62">
        <f t="shared" si="8"/>
        <v>19.998982240089564</v>
      </c>
      <c r="I33" s="59">
        <f>FBiH!I20</f>
        <v>28184904</v>
      </c>
      <c r="J33" s="60">
        <f t="shared" si="9"/>
        <v>22.056046714560861</v>
      </c>
      <c r="K33" s="59">
        <f>FBiH!K20</f>
        <v>5455</v>
      </c>
      <c r="L33" s="62">
        <f t="shared" si="10"/>
        <v>2.6799707192933329</v>
      </c>
      <c r="M33" s="59">
        <f>FBiH!M20</f>
        <v>28940188</v>
      </c>
      <c r="N33" s="60">
        <f t="shared" si="11"/>
        <v>5.7259461386380384</v>
      </c>
    </row>
    <row r="34" spans="1:14" x14ac:dyDescent="0.25">
      <c r="A34" s="35" t="s">
        <v>45</v>
      </c>
      <c r="B34" s="7" t="s">
        <v>21</v>
      </c>
      <c r="C34" s="59">
        <f>RS!C24</f>
        <v>5071</v>
      </c>
      <c r="D34" s="60">
        <f t="shared" si="6"/>
        <v>2.7575368686648978</v>
      </c>
      <c r="E34" s="59">
        <f>RS!E24</f>
        <v>14230135</v>
      </c>
      <c r="F34" s="60">
        <f t="shared" si="7"/>
        <v>3.7682317031332921</v>
      </c>
      <c r="G34" s="59">
        <f>RS!G24</f>
        <v>420</v>
      </c>
      <c r="H34" s="62">
        <f t="shared" si="8"/>
        <v>2.1372958119179684</v>
      </c>
      <c r="I34" s="59">
        <f>RS!I24</f>
        <v>3021012</v>
      </c>
      <c r="J34" s="60">
        <f t="shared" si="9"/>
        <v>2.3640875909050085</v>
      </c>
      <c r="K34" s="59">
        <f>RS!K24</f>
        <v>5491</v>
      </c>
      <c r="L34" s="62">
        <f t="shared" si="10"/>
        <v>2.6976570521795948</v>
      </c>
      <c r="M34" s="59">
        <f>RS!M24</f>
        <v>17251147</v>
      </c>
      <c r="N34" s="60">
        <f t="shared" si="11"/>
        <v>3.4132168924309396</v>
      </c>
    </row>
    <row r="35" spans="1:14" ht="15.75" thickBot="1" x14ac:dyDescent="0.3">
      <c r="A35" s="44"/>
      <c r="B35" s="45" t="s">
        <v>51</v>
      </c>
      <c r="C35" s="57">
        <f t="shared" ref="C35:N35" si="12">SUM(C11:C34)</f>
        <v>183896</v>
      </c>
      <c r="D35" s="64">
        <f t="shared" si="12"/>
        <v>100</v>
      </c>
      <c r="E35" s="57">
        <f t="shared" si="12"/>
        <v>377634289</v>
      </c>
      <c r="F35" s="64">
        <f t="shared" si="12"/>
        <v>100</v>
      </c>
      <c r="G35" s="57">
        <f t="shared" si="12"/>
        <v>19651</v>
      </c>
      <c r="H35" s="64">
        <f t="shared" si="12"/>
        <v>100</v>
      </c>
      <c r="I35" s="57">
        <f t="shared" si="12"/>
        <v>127787651</v>
      </c>
      <c r="J35" s="65">
        <f t="shared" si="12"/>
        <v>100.00000000000001</v>
      </c>
      <c r="K35" s="57">
        <f t="shared" si="12"/>
        <v>203547</v>
      </c>
      <c r="L35" s="64">
        <f t="shared" si="12"/>
        <v>100</v>
      </c>
      <c r="M35" s="57">
        <f>SUM(M11:M34)</f>
        <v>505421939</v>
      </c>
      <c r="N35" s="65">
        <f t="shared" si="12"/>
        <v>100</v>
      </c>
    </row>
    <row r="37" spans="1:14" x14ac:dyDescent="0.25">
      <c r="A37" s="80"/>
      <c r="B37" s="80"/>
      <c r="C37" s="80"/>
      <c r="D37" s="80"/>
      <c r="E37" s="80"/>
      <c r="F37" s="80"/>
      <c r="G37" s="80"/>
      <c r="H37" s="80"/>
    </row>
    <row r="38" spans="1:14" x14ac:dyDescent="0.25">
      <c r="A38" s="80" t="s">
        <v>58</v>
      </c>
      <c r="B38" s="81"/>
      <c r="C38" s="80"/>
      <c r="D38" s="80"/>
      <c r="E38" s="80"/>
      <c r="F38" s="80"/>
      <c r="G38" s="80"/>
      <c r="H38" s="80"/>
    </row>
    <row r="39" spans="1:14" x14ac:dyDescent="0.25">
      <c r="A39" s="80" t="s">
        <v>59</v>
      </c>
      <c r="B39" s="80"/>
      <c r="C39" s="82"/>
      <c r="D39" s="82"/>
      <c r="E39" s="80"/>
      <c r="F39" s="80"/>
      <c r="G39" s="80"/>
      <c r="H39" s="83"/>
      <c r="I39" s="11"/>
    </row>
    <row r="40" spans="1:14" x14ac:dyDescent="0.25">
      <c r="C40" s="30"/>
    </row>
    <row r="41" spans="1:14" x14ac:dyDescent="0.25">
      <c r="B41" s="37"/>
      <c r="C41" s="8"/>
    </row>
    <row r="42" spans="1:14" x14ac:dyDescent="0.25">
      <c r="B42" s="37"/>
    </row>
    <row r="43" spans="1:14" x14ac:dyDescent="0.25">
      <c r="B43" s="37"/>
      <c r="C43" s="8"/>
      <c r="E43" s="31"/>
      <c r="F43" s="31"/>
    </row>
    <row r="44" spans="1:14" x14ac:dyDescent="0.25">
      <c r="B44" s="37"/>
      <c r="C44" s="8"/>
      <c r="D44" s="16"/>
      <c r="I44" s="8"/>
    </row>
    <row r="45" spans="1:14" x14ac:dyDescent="0.25">
      <c r="B45" s="37"/>
      <c r="C45" s="8"/>
      <c r="I45" s="8"/>
    </row>
    <row r="46" spans="1:14" x14ac:dyDescent="0.25">
      <c r="B46" s="37"/>
    </row>
    <row r="47" spans="1:14" x14ac:dyDescent="0.25">
      <c r="B47" s="37"/>
    </row>
    <row r="48" spans="1:14" x14ac:dyDescent="0.25">
      <c r="B48" s="37"/>
    </row>
    <row r="49" spans="2:4" x14ac:dyDescent="0.25">
      <c r="B49" s="37"/>
      <c r="D49" s="38"/>
    </row>
    <row r="50" spans="2:4" x14ac:dyDescent="0.25">
      <c r="B50" s="37"/>
    </row>
    <row r="51" spans="2:4" x14ac:dyDescent="0.25">
      <c r="B51" s="37"/>
    </row>
    <row r="52" spans="2:4" x14ac:dyDescent="0.25">
      <c r="B52" s="37"/>
    </row>
    <row r="53" spans="2:4" x14ac:dyDescent="0.25">
      <c r="B53" s="37"/>
    </row>
    <row r="54" spans="2:4" x14ac:dyDescent="0.25">
      <c r="B54" s="37"/>
    </row>
    <row r="55" spans="2:4" x14ac:dyDescent="0.25">
      <c r="B55" s="37"/>
    </row>
    <row r="56" spans="2:4" x14ac:dyDescent="0.25">
      <c r="B56" s="37"/>
    </row>
    <row r="57" spans="2:4" x14ac:dyDescent="0.25">
      <c r="B57" s="37"/>
    </row>
    <row r="58" spans="2:4" x14ac:dyDescent="0.25">
      <c r="B58" s="37"/>
    </row>
    <row r="59" spans="2:4" x14ac:dyDescent="0.25">
      <c r="B59" s="37"/>
    </row>
    <row r="60" spans="2:4" x14ac:dyDescent="0.25">
      <c r="B60" s="37"/>
    </row>
    <row r="61" spans="2:4" x14ac:dyDescent="0.25">
      <c r="B61" s="37"/>
    </row>
    <row r="62" spans="2:4" x14ac:dyDescent="0.25">
      <c r="B62" s="37"/>
    </row>
    <row r="63" spans="2:4" x14ac:dyDescent="0.25">
      <c r="B63" s="37"/>
    </row>
    <row r="64" spans="2:4" x14ac:dyDescent="0.25">
      <c r="B64" s="37"/>
    </row>
    <row r="65" spans="2:5" x14ac:dyDescent="0.25">
      <c r="B65" s="37"/>
    </row>
    <row r="66" spans="2:5" x14ac:dyDescent="0.25">
      <c r="B66" s="37"/>
    </row>
    <row r="67" spans="2:5" x14ac:dyDescent="0.25">
      <c r="B67" s="37"/>
    </row>
    <row r="68" spans="2:5" x14ac:dyDescent="0.25">
      <c r="B68" s="37"/>
    </row>
    <row r="69" spans="2:5" x14ac:dyDescent="0.25">
      <c r="B69" s="37"/>
    </row>
    <row r="70" spans="2:5" x14ac:dyDescent="0.25">
      <c r="B70" s="37"/>
    </row>
    <row r="71" spans="2:5" x14ac:dyDescent="0.25">
      <c r="B71" s="37"/>
    </row>
    <row r="72" spans="2:5" x14ac:dyDescent="0.25">
      <c r="B72" s="37"/>
    </row>
    <row r="73" spans="2:5" x14ac:dyDescent="0.25">
      <c r="B73" s="37"/>
    </row>
    <row r="74" spans="2:5" x14ac:dyDescent="0.25">
      <c r="E74" s="36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topLeftCell="C19" zoomScaleNormal="65" workbookViewId="0">
      <selection activeCell="J20" sqref="J20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2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48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3"/>
      <c r="K7" s="3"/>
      <c r="L7" s="3"/>
    </row>
    <row r="8" spans="1:14" ht="19.5" customHeight="1" x14ac:dyDescent="0.25">
      <c r="A8" s="4"/>
      <c r="B8" s="87" t="s">
        <v>7</v>
      </c>
      <c r="C8" s="92" t="s">
        <v>53</v>
      </c>
      <c r="D8" s="92"/>
      <c r="E8" s="93"/>
      <c r="F8" s="93"/>
      <c r="G8" s="92" t="s">
        <v>54</v>
      </c>
      <c r="H8" s="92"/>
      <c r="I8" s="92"/>
      <c r="J8" s="92"/>
      <c r="K8" s="92" t="s">
        <v>55</v>
      </c>
      <c r="L8" s="92"/>
      <c r="M8" s="92"/>
      <c r="N8" s="94"/>
    </row>
    <row r="9" spans="1:14" ht="19.5" customHeight="1" x14ac:dyDescent="0.25">
      <c r="A9" s="5"/>
      <c r="B9" s="88"/>
      <c r="C9" s="90" t="s">
        <v>46</v>
      </c>
      <c r="D9" s="90"/>
      <c r="E9" s="90" t="s">
        <v>20</v>
      </c>
      <c r="F9" s="90"/>
      <c r="G9" s="90" t="s">
        <v>46</v>
      </c>
      <c r="H9" s="90"/>
      <c r="I9" s="90" t="s">
        <v>20</v>
      </c>
      <c r="J9" s="90"/>
      <c r="K9" s="90" t="s">
        <v>46</v>
      </c>
      <c r="L9" s="90"/>
      <c r="M9" s="90" t="s">
        <v>20</v>
      </c>
      <c r="N9" s="91"/>
    </row>
    <row r="10" spans="1:14" ht="18.75" customHeight="1" thickBot="1" x14ac:dyDescent="0.3">
      <c r="A10" s="6"/>
      <c r="B10" s="89"/>
      <c r="C10" s="55" t="s">
        <v>65</v>
      </c>
      <c r="D10" s="42" t="s">
        <v>48</v>
      </c>
      <c r="E10" s="66" t="s">
        <v>65</v>
      </c>
      <c r="F10" s="42" t="s">
        <v>48</v>
      </c>
      <c r="G10" s="66" t="s">
        <v>65</v>
      </c>
      <c r="H10" s="42" t="s">
        <v>48</v>
      </c>
      <c r="I10" s="66" t="s">
        <v>65</v>
      </c>
      <c r="J10" s="42" t="s">
        <v>48</v>
      </c>
      <c r="K10" s="66" t="s">
        <v>65</v>
      </c>
      <c r="L10" s="42" t="s">
        <v>48</v>
      </c>
      <c r="M10" s="66" t="s">
        <v>65</v>
      </c>
      <c r="N10" s="56" t="s">
        <v>48</v>
      </c>
    </row>
    <row r="11" spans="1:14" x14ac:dyDescent="0.25">
      <c r="A11" s="35" t="s">
        <v>22</v>
      </c>
      <c r="B11" s="7" t="s">
        <v>50</v>
      </c>
      <c r="C11" s="63">
        <v>25169</v>
      </c>
      <c r="D11" s="26">
        <f t="shared" ref="D11:D20" si="0">C11/C$21*100</f>
        <v>17.077274855308957</v>
      </c>
      <c r="E11" s="76">
        <v>47406452</v>
      </c>
      <c r="F11" s="26">
        <f t="shared" ref="F11:F20" si="1">E11/E$21*100</f>
        <v>17.898759779099709</v>
      </c>
      <c r="G11" s="76">
        <v>548</v>
      </c>
      <c r="H11" s="51">
        <f t="shared" ref="H11:H20" si="2">G11/G$21*100</f>
        <v>3.2153963504077918</v>
      </c>
      <c r="I11" s="76">
        <v>6974754</v>
      </c>
      <c r="J11" s="26">
        <f t="shared" ref="J11:J20" si="3">I11/I$21*100</f>
        <v>6.4530489941640914</v>
      </c>
      <c r="K11" s="76">
        <f t="shared" ref="K11:K20" si="4">C11+G11</f>
        <v>25717</v>
      </c>
      <c r="L11" s="51">
        <f t="shared" ref="L11:L20" si="5">K11/K$21*100</f>
        <v>15.640470485203069</v>
      </c>
      <c r="M11" s="76">
        <f>E11+I11</f>
        <v>54381206</v>
      </c>
      <c r="N11" s="26">
        <f t="shared" ref="N11:N20" si="6">M11/M$21*100</f>
        <v>14.581620814067936</v>
      </c>
    </row>
    <row r="12" spans="1:14" x14ac:dyDescent="0.25">
      <c r="A12" s="35" t="s">
        <v>23</v>
      </c>
      <c r="B12" s="52" t="s">
        <v>63</v>
      </c>
      <c r="C12" s="59">
        <v>38441</v>
      </c>
      <c r="D12" s="26">
        <f t="shared" si="0"/>
        <v>26.082383992726431</v>
      </c>
      <c r="E12" s="76">
        <v>67044755</v>
      </c>
      <c r="F12" s="26">
        <f t="shared" si="1"/>
        <v>25.313389076102855</v>
      </c>
      <c r="G12" s="76">
        <v>0</v>
      </c>
      <c r="H12" s="51">
        <f t="shared" si="2"/>
        <v>0</v>
      </c>
      <c r="I12" s="76">
        <v>0</v>
      </c>
      <c r="J12" s="26">
        <f t="shared" si="3"/>
        <v>0</v>
      </c>
      <c r="K12" s="76">
        <f t="shared" si="4"/>
        <v>38441</v>
      </c>
      <c r="L12" s="51">
        <f t="shared" si="5"/>
        <v>23.378906012431123</v>
      </c>
      <c r="M12" s="76">
        <f t="shared" ref="M12:M20" si="7">E12+I12</f>
        <v>67044755</v>
      </c>
      <c r="N12" s="26">
        <f t="shared" si="6"/>
        <v>17.977188571031057</v>
      </c>
    </row>
    <row r="13" spans="1:14" x14ac:dyDescent="0.25">
      <c r="A13" s="35" t="s">
        <v>24</v>
      </c>
      <c r="B13" s="7" t="s">
        <v>0</v>
      </c>
      <c r="C13" s="59">
        <v>4357</v>
      </c>
      <c r="D13" s="26">
        <f t="shared" si="0"/>
        <v>2.956243257363468</v>
      </c>
      <c r="E13" s="76">
        <v>12435493</v>
      </c>
      <c r="F13" s="26">
        <f t="shared" si="1"/>
        <v>4.6951394283140191</v>
      </c>
      <c r="G13" s="76">
        <v>0</v>
      </c>
      <c r="H13" s="77">
        <f t="shared" si="2"/>
        <v>0</v>
      </c>
      <c r="I13" s="78">
        <v>0</v>
      </c>
      <c r="J13" s="69">
        <f t="shared" si="3"/>
        <v>0</v>
      </c>
      <c r="K13" s="76">
        <f t="shared" si="4"/>
        <v>4357</v>
      </c>
      <c r="L13" s="77">
        <f t="shared" si="5"/>
        <v>2.6498242370428033</v>
      </c>
      <c r="M13" s="76">
        <f t="shared" si="7"/>
        <v>12435493</v>
      </c>
      <c r="N13" s="26">
        <f t="shared" si="6"/>
        <v>3.3344174743383976</v>
      </c>
    </row>
    <row r="14" spans="1:14" x14ac:dyDescent="0.25">
      <c r="A14" s="35" t="s">
        <v>25</v>
      </c>
      <c r="B14" s="7" t="s">
        <v>1</v>
      </c>
      <c r="C14" s="59">
        <v>8991</v>
      </c>
      <c r="D14" s="26">
        <f t="shared" si="0"/>
        <v>6.1004322072423554</v>
      </c>
      <c r="E14" s="76">
        <v>23810793</v>
      </c>
      <c r="F14" s="26">
        <f t="shared" si="1"/>
        <v>8.9899928401490357</v>
      </c>
      <c r="G14" s="76">
        <v>463</v>
      </c>
      <c r="H14" s="51">
        <f t="shared" si="2"/>
        <v>2.7166578653992843</v>
      </c>
      <c r="I14" s="78">
        <v>4421810</v>
      </c>
      <c r="J14" s="69">
        <f t="shared" si="3"/>
        <v>4.0910627920188611</v>
      </c>
      <c r="K14" s="76">
        <f t="shared" si="4"/>
        <v>9454</v>
      </c>
      <c r="L14" s="77">
        <f t="shared" si="5"/>
        <v>5.7496989527203723</v>
      </c>
      <c r="M14" s="76">
        <f t="shared" si="7"/>
        <v>28232603</v>
      </c>
      <c r="N14" s="26">
        <f t="shared" si="6"/>
        <v>7.5702093024585899</v>
      </c>
    </row>
    <row r="15" spans="1:14" x14ac:dyDescent="0.25">
      <c r="A15" s="35" t="s">
        <v>26</v>
      </c>
      <c r="B15" s="7" t="s">
        <v>2</v>
      </c>
      <c r="C15" s="59">
        <v>17482</v>
      </c>
      <c r="D15" s="26">
        <f t="shared" si="0"/>
        <v>11.861612261929801</v>
      </c>
      <c r="E15" s="76">
        <v>38016312</v>
      </c>
      <c r="F15" s="26">
        <f t="shared" si="1"/>
        <v>14.353422529391265</v>
      </c>
      <c r="G15" s="76">
        <v>0</v>
      </c>
      <c r="H15" s="77">
        <f t="shared" si="2"/>
        <v>0</v>
      </c>
      <c r="I15" s="76">
        <v>0</v>
      </c>
      <c r="J15" s="69">
        <f t="shared" si="3"/>
        <v>0</v>
      </c>
      <c r="K15" s="76">
        <f t="shared" si="4"/>
        <v>17482</v>
      </c>
      <c r="L15" s="77">
        <f t="shared" si="5"/>
        <v>10.632138469585103</v>
      </c>
      <c r="M15" s="76">
        <f t="shared" si="7"/>
        <v>38016312</v>
      </c>
      <c r="N15" s="26">
        <f t="shared" si="6"/>
        <v>10.193585010477713</v>
      </c>
    </row>
    <row r="16" spans="1:14" x14ac:dyDescent="0.25">
      <c r="A16" s="35" t="s">
        <v>27</v>
      </c>
      <c r="B16" s="7" t="s">
        <v>3</v>
      </c>
      <c r="C16" s="63">
        <v>5269</v>
      </c>
      <c r="D16" s="26">
        <f t="shared" si="0"/>
        <v>3.5750391836236197</v>
      </c>
      <c r="E16" s="76">
        <v>11259476</v>
      </c>
      <c r="F16" s="26">
        <f t="shared" si="1"/>
        <v>4.2511229518407845</v>
      </c>
      <c r="G16" s="76">
        <v>2719</v>
      </c>
      <c r="H16" s="77">
        <f t="shared" si="2"/>
        <v>15.953764008683919</v>
      </c>
      <c r="I16" s="76">
        <v>24812054</v>
      </c>
      <c r="J16" s="69">
        <f t="shared" si="3"/>
        <v>22.956135816094033</v>
      </c>
      <c r="K16" s="76">
        <f t="shared" si="4"/>
        <v>7988</v>
      </c>
      <c r="L16" s="77">
        <f t="shared" si="5"/>
        <v>4.8581124639655524</v>
      </c>
      <c r="M16" s="76">
        <f t="shared" si="7"/>
        <v>36071530</v>
      </c>
      <c r="N16" s="26">
        <f t="shared" si="6"/>
        <v>9.6721167353897233</v>
      </c>
    </row>
    <row r="17" spans="1:20" x14ac:dyDescent="0.25">
      <c r="A17" s="35" t="s">
        <v>28</v>
      </c>
      <c r="B17" s="7" t="s">
        <v>4</v>
      </c>
      <c r="C17" s="59">
        <v>13050</v>
      </c>
      <c r="D17" s="60">
        <f t="shared" si="0"/>
        <v>8.8544811816830986</v>
      </c>
      <c r="E17" s="67">
        <v>32599959</v>
      </c>
      <c r="F17" s="60">
        <f t="shared" si="1"/>
        <v>12.30842660297589</v>
      </c>
      <c r="G17" s="67">
        <v>844</v>
      </c>
      <c r="H17" s="79">
        <f t="shared" si="2"/>
        <v>4.9521797805550669</v>
      </c>
      <c r="I17" s="67">
        <v>3350551</v>
      </c>
      <c r="J17" s="60">
        <f t="shared" si="3"/>
        <v>3.0999329525378947</v>
      </c>
      <c r="K17" s="67">
        <f t="shared" si="4"/>
        <v>13894</v>
      </c>
      <c r="L17" s="79">
        <f t="shared" si="5"/>
        <v>8.4500018245289681</v>
      </c>
      <c r="M17" s="67">
        <f t="shared" si="7"/>
        <v>35950510</v>
      </c>
      <c r="N17" s="26">
        <f t="shared" si="6"/>
        <v>9.6396667792243811</v>
      </c>
    </row>
    <row r="18" spans="1:20" x14ac:dyDescent="0.25">
      <c r="A18" s="35" t="s">
        <v>29</v>
      </c>
      <c r="B18" s="7" t="s">
        <v>5</v>
      </c>
      <c r="C18" s="59">
        <v>13860</v>
      </c>
      <c r="D18" s="60">
        <f t="shared" si="0"/>
        <v>9.4040696688220482</v>
      </c>
      <c r="E18" s="67">
        <v>18141371</v>
      </c>
      <c r="F18" s="60">
        <f t="shared" si="1"/>
        <v>6.8494482901299154</v>
      </c>
      <c r="G18" s="67">
        <v>4685</v>
      </c>
      <c r="H18" s="79">
        <f t="shared" si="2"/>
        <v>27.489291791351288</v>
      </c>
      <c r="I18" s="67">
        <v>14359925</v>
      </c>
      <c r="J18" s="60">
        <f t="shared" si="3"/>
        <v>13.285816184702973</v>
      </c>
      <c r="K18" s="67">
        <f t="shared" si="4"/>
        <v>18545</v>
      </c>
      <c r="L18" s="79">
        <f t="shared" si="5"/>
        <v>11.278629900380718</v>
      </c>
      <c r="M18" s="67">
        <f t="shared" si="7"/>
        <v>32501296</v>
      </c>
      <c r="N18" s="60">
        <f t="shared" si="6"/>
        <v>8.7148044167645526</v>
      </c>
    </row>
    <row r="19" spans="1:20" x14ac:dyDescent="0.25">
      <c r="A19" s="35" t="s">
        <v>30</v>
      </c>
      <c r="B19" s="7" t="s">
        <v>6</v>
      </c>
      <c r="C19" s="59">
        <v>19239</v>
      </c>
      <c r="D19" s="60">
        <f t="shared" si="0"/>
        <v>13.053744326007749</v>
      </c>
      <c r="E19" s="67">
        <v>13388970</v>
      </c>
      <c r="F19" s="60">
        <f t="shared" si="1"/>
        <v>5.0551337973905461</v>
      </c>
      <c r="G19" s="67">
        <v>3854</v>
      </c>
      <c r="H19" s="79">
        <f t="shared" si="2"/>
        <v>22.613389661444579</v>
      </c>
      <c r="I19" s="67">
        <v>25980630</v>
      </c>
      <c r="J19" s="60">
        <f t="shared" si="3"/>
        <v>24.037303435970561</v>
      </c>
      <c r="K19" s="67">
        <f t="shared" si="4"/>
        <v>23093</v>
      </c>
      <c r="L19" s="79">
        <f t="shared" si="5"/>
        <v>14.044615815017089</v>
      </c>
      <c r="M19" s="67">
        <f t="shared" si="7"/>
        <v>39369600</v>
      </c>
      <c r="N19" s="60">
        <f t="shared" si="6"/>
        <v>10.55645177860765</v>
      </c>
    </row>
    <row r="20" spans="1:20" x14ac:dyDescent="0.25">
      <c r="A20" s="35" t="s">
        <v>31</v>
      </c>
      <c r="B20" s="7" t="s">
        <v>56</v>
      </c>
      <c r="C20" s="59">
        <v>1525</v>
      </c>
      <c r="D20" s="69">
        <f t="shared" si="0"/>
        <v>1.0347190652924692</v>
      </c>
      <c r="E20" s="12">
        <v>755284</v>
      </c>
      <c r="F20" s="69">
        <f t="shared" si="1"/>
        <v>0.28516470460597948</v>
      </c>
      <c r="G20" s="76">
        <v>3930</v>
      </c>
      <c r="H20" s="77">
        <f t="shared" si="2"/>
        <v>23.059320542158073</v>
      </c>
      <c r="I20" s="76">
        <v>28184904</v>
      </c>
      <c r="J20" s="69">
        <f t="shared" si="3"/>
        <v>26.076699824511586</v>
      </c>
      <c r="K20" s="76">
        <f t="shared" si="4"/>
        <v>5455</v>
      </c>
      <c r="L20" s="77">
        <f t="shared" si="5"/>
        <v>3.3176018391251989</v>
      </c>
      <c r="M20" s="76">
        <f t="shared" si="7"/>
        <v>28940188</v>
      </c>
      <c r="N20" s="26">
        <f t="shared" si="6"/>
        <v>7.759939117640001</v>
      </c>
    </row>
    <row r="21" spans="1:20" ht="15.75" thickBot="1" x14ac:dyDescent="0.3">
      <c r="A21" s="44"/>
      <c r="B21" s="45" t="s">
        <v>51</v>
      </c>
      <c r="C21" s="50">
        <f>SUM(C11:C20)</f>
        <v>147383</v>
      </c>
      <c r="D21" s="46">
        <f t="shared" ref="D21:N21" si="8">SUM(D11:D20)</f>
        <v>99.999999999999986</v>
      </c>
      <c r="E21" s="50">
        <f t="shared" si="8"/>
        <v>264858865</v>
      </c>
      <c r="F21" s="46">
        <f t="shared" si="8"/>
        <v>99.999999999999986</v>
      </c>
      <c r="G21" s="50">
        <f>SUM(G11:G20)</f>
        <v>17043</v>
      </c>
      <c r="H21" s="46">
        <f t="shared" si="8"/>
        <v>100</v>
      </c>
      <c r="I21" s="50">
        <f>SUM(I11:I20)</f>
        <v>108084628</v>
      </c>
      <c r="J21" s="47">
        <f t="shared" si="8"/>
        <v>100</v>
      </c>
      <c r="K21" s="57">
        <f t="shared" si="8"/>
        <v>164426</v>
      </c>
      <c r="L21" s="46">
        <f t="shared" si="8"/>
        <v>99.999999999999986</v>
      </c>
      <c r="M21" s="57">
        <f>SUM(M11:M20)</f>
        <v>372943493</v>
      </c>
      <c r="N21" s="47">
        <f t="shared" si="8"/>
        <v>100</v>
      </c>
    </row>
    <row r="22" spans="1:20" x14ac:dyDescent="0.25">
      <c r="M22" s="8"/>
    </row>
    <row r="24" spans="1:20" x14ac:dyDescent="0.25">
      <c r="B24" s="80"/>
      <c r="C24" s="80"/>
      <c r="D24" s="80"/>
      <c r="E24" s="80"/>
      <c r="F24" s="80"/>
      <c r="G24" s="80"/>
      <c r="H24" s="80"/>
    </row>
    <row r="25" spans="1:20" x14ac:dyDescent="0.25">
      <c r="B25" s="80" t="s">
        <v>61</v>
      </c>
      <c r="C25" s="80"/>
      <c r="D25" s="84"/>
      <c r="E25" s="85"/>
      <c r="F25" s="80"/>
      <c r="G25" s="80"/>
      <c r="H25" s="80"/>
      <c r="R25" s="14"/>
      <c r="S25" s="14"/>
      <c r="T25" s="14"/>
    </row>
    <row r="26" spans="1:20" ht="15.75" x14ac:dyDescent="0.25">
      <c r="B26" s="80" t="s">
        <v>62</v>
      </c>
      <c r="C26" s="63"/>
      <c r="D26" s="12"/>
      <c r="E26" s="76"/>
      <c r="F26" s="14"/>
      <c r="G26" s="80"/>
      <c r="H26" s="86"/>
      <c r="I26" s="22"/>
      <c r="J26" s="34"/>
      <c r="K26" s="13"/>
      <c r="L26" s="14"/>
      <c r="M26" s="22"/>
      <c r="R26" s="20"/>
      <c r="S26" s="20"/>
    </row>
    <row r="27" spans="1:20" x14ac:dyDescent="0.25">
      <c r="B27" s="74"/>
      <c r="C27" s="75"/>
      <c r="D27" s="71"/>
      <c r="E27" s="70"/>
      <c r="F27" s="73"/>
      <c r="G27" s="16"/>
      <c r="I27" s="12"/>
      <c r="K27" s="13"/>
      <c r="L27" s="14"/>
    </row>
    <row r="28" spans="1:20" x14ac:dyDescent="0.25">
      <c r="B28" s="15"/>
      <c r="C28" s="39"/>
      <c r="D28" s="12"/>
      <c r="E28" s="41"/>
      <c r="F28" s="14"/>
      <c r="H28" s="19"/>
      <c r="I28" s="12"/>
      <c r="K28" s="13"/>
      <c r="L28" s="14"/>
      <c r="S28" s="23"/>
      <c r="T28" s="21"/>
    </row>
    <row r="29" spans="1:20" x14ac:dyDescent="0.25">
      <c r="B29" s="15"/>
      <c r="C29" s="39"/>
      <c r="D29" s="12"/>
      <c r="E29" s="41"/>
      <c r="F29" s="14"/>
      <c r="H29" s="15"/>
      <c r="I29" s="12"/>
      <c r="J29" s="12"/>
      <c r="K29" s="14"/>
      <c r="L29" s="14"/>
    </row>
    <row r="30" spans="1:20" x14ac:dyDescent="0.25">
      <c r="B30" s="15"/>
      <c r="C30" s="39"/>
      <c r="D30" s="12"/>
      <c r="E30" s="41"/>
      <c r="F30" s="14"/>
      <c r="H30" s="15"/>
      <c r="I30" s="12"/>
      <c r="J30" s="12"/>
      <c r="K30" s="14"/>
      <c r="L30" s="14"/>
    </row>
    <row r="31" spans="1:20" x14ac:dyDescent="0.25">
      <c r="B31" s="15"/>
      <c r="C31" s="39"/>
      <c r="D31" s="12"/>
      <c r="E31" s="41"/>
      <c r="F31" s="14"/>
      <c r="H31" s="15"/>
      <c r="I31" s="12"/>
      <c r="J31" s="12"/>
      <c r="K31" s="14"/>
      <c r="L31" s="14"/>
    </row>
    <row r="32" spans="1:20" x14ac:dyDescent="0.25">
      <c r="B32" s="15"/>
      <c r="C32" s="40"/>
      <c r="D32" s="12"/>
      <c r="E32" s="41"/>
      <c r="F32" s="14"/>
      <c r="H32" s="15"/>
      <c r="I32" s="12"/>
      <c r="J32" s="12"/>
      <c r="K32" s="14"/>
      <c r="L32" s="14"/>
    </row>
    <row r="33" spans="2:12" x14ac:dyDescent="0.25">
      <c r="B33" s="15"/>
      <c r="C33" s="39"/>
      <c r="D33" s="12"/>
      <c r="E33" s="41"/>
      <c r="F33" s="14"/>
      <c r="H33" s="15"/>
      <c r="I33" s="12"/>
      <c r="J33" s="12"/>
      <c r="K33" s="14"/>
      <c r="L33" s="14"/>
    </row>
    <row r="34" spans="2:12" x14ac:dyDescent="0.25">
      <c r="B34" s="15"/>
      <c r="C34" s="39"/>
      <c r="D34" s="12"/>
      <c r="E34" s="41"/>
      <c r="F34" s="14"/>
      <c r="H34" s="15"/>
      <c r="I34" s="12"/>
      <c r="J34" s="12"/>
      <c r="K34" s="14"/>
      <c r="L34" s="14"/>
    </row>
    <row r="35" spans="2:12" x14ac:dyDescent="0.25">
      <c r="B35" s="15"/>
      <c r="C35" s="39"/>
      <c r="D35" s="12"/>
      <c r="E35" s="41"/>
      <c r="F35" s="14"/>
      <c r="H35" s="15"/>
      <c r="I35" s="12"/>
      <c r="J35" s="12"/>
      <c r="K35" s="14"/>
      <c r="L35" s="14"/>
    </row>
    <row r="36" spans="2:12" x14ac:dyDescent="0.25">
      <c r="B36" s="15"/>
      <c r="C36" s="39"/>
      <c r="D36" s="12"/>
      <c r="E36" s="17"/>
      <c r="F36" s="14"/>
      <c r="H36" s="15"/>
      <c r="I36" s="12"/>
    </row>
    <row r="37" spans="2:12" x14ac:dyDescent="0.25">
      <c r="B37" s="15"/>
      <c r="C37" s="12"/>
      <c r="D37" s="12"/>
      <c r="E37" s="14"/>
      <c r="F37" s="14"/>
      <c r="H37" s="15"/>
      <c r="I37" s="12"/>
    </row>
    <row r="38" spans="2:12" x14ac:dyDescent="0.25">
      <c r="B38" s="15"/>
      <c r="C38" s="12"/>
      <c r="D38" s="12"/>
      <c r="E38" s="14"/>
      <c r="F38" s="14"/>
      <c r="H38" s="15"/>
      <c r="I38" s="12"/>
    </row>
    <row r="39" spans="2:12" x14ac:dyDescent="0.25">
      <c r="B39" s="24"/>
      <c r="E39" s="21"/>
      <c r="H39" s="24"/>
      <c r="I39" s="12"/>
    </row>
    <row r="40" spans="2:12" x14ac:dyDescent="0.25">
      <c r="B40" s="25"/>
      <c r="C40" s="12"/>
      <c r="D40" s="12"/>
      <c r="E40" s="12"/>
      <c r="F40" s="12"/>
      <c r="H40" s="15"/>
      <c r="I40" s="12"/>
      <c r="J40" s="12"/>
      <c r="K40" s="14"/>
      <c r="L40" s="14"/>
    </row>
    <row r="41" spans="2:12" x14ac:dyDescent="0.25">
      <c r="B41" s="25"/>
      <c r="C41" s="12"/>
      <c r="D41" s="12"/>
      <c r="E41" s="12"/>
      <c r="F41" s="12"/>
      <c r="H41" s="15"/>
      <c r="I41" s="12"/>
      <c r="J41" s="12"/>
      <c r="K41" s="14"/>
      <c r="L41" s="14"/>
    </row>
    <row r="42" spans="2:12" x14ac:dyDescent="0.25">
      <c r="B42" s="25"/>
      <c r="C42" s="12"/>
      <c r="D42" s="12"/>
      <c r="E42" s="12"/>
      <c r="F42" s="12"/>
      <c r="H42" s="15"/>
      <c r="I42" s="12"/>
      <c r="J42" s="12"/>
      <c r="K42" s="14"/>
      <c r="L42" s="14"/>
    </row>
    <row r="43" spans="2:12" x14ac:dyDescent="0.25">
      <c r="B43" s="25"/>
      <c r="C43" s="12"/>
      <c r="D43" s="12"/>
      <c r="E43" s="12"/>
      <c r="F43" s="12"/>
      <c r="H43" s="15"/>
      <c r="I43" s="12"/>
      <c r="J43" s="12"/>
      <c r="K43" s="14"/>
      <c r="L43" s="14"/>
    </row>
    <row r="44" spans="2:12" x14ac:dyDescent="0.25">
      <c r="B44" s="25"/>
      <c r="C44" s="12"/>
      <c r="D44" s="12"/>
      <c r="E44" s="12"/>
      <c r="F44" s="12"/>
      <c r="H44" s="15"/>
      <c r="I44" s="12"/>
      <c r="J44" s="12"/>
      <c r="K44" s="14"/>
      <c r="L44" s="14"/>
    </row>
    <row r="45" spans="2:12" x14ac:dyDescent="0.25">
      <c r="B45" s="25"/>
      <c r="C45" s="12"/>
      <c r="D45" s="12"/>
      <c r="E45" s="12"/>
      <c r="F45" s="12"/>
      <c r="H45" s="15"/>
      <c r="I45" s="12"/>
      <c r="J45" s="12"/>
      <c r="K45" s="14"/>
      <c r="L45" s="14"/>
    </row>
    <row r="46" spans="2:12" x14ac:dyDescent="0.25">
      <c r="B46" s="25"/>
      <c r="C46" s="12"/>
      <c r="D46" s="12"/>
      <c r="E46" s="12"/>
      <c r="F46" s="12"/>
      <c r="H46" s="15"/>
      <c r="I46" s="12"/>
      <c r="J46" s="12"/>
      <c r="K46" s="14"/>
      <c r="L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tabSelected="1" showRuler="0" view="pageLayout" topLeftCell="B7" zoomScale="90" zoomScaleNormal="70" zoomScalePageLayoutView="90" workbookViewId="0">
      <selection activeCell="F23" sqref="F23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48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87" t="s">
        <v>7</v>
      </c>
      <c r="C8" s="92" t="s">
        <v>53</v>
      </c>
      <c r="D8" s="92"/>
      <c r="E8" s="93"/>
      <c r="F8" s="93"/>
      <c r="G8" s="92" t="s">
        <v>54</v>
      </c>
      <c r="H8" s="92"/>
      <c r="I8" s="92"/>
      <c r="J8" s="92"/>
      <c r="K8" s="92" t="s">
        <v>55</v>
      </c>
      <c r="L8" s="92"/>
      <c r="M8" s="92"/>
      <c r="N8" s="94"/>
    </row>
    <row r="9" spans="1:14" ht="21.6" customHeight="1" x14ac:dyDescent="0.25">
      <c r="A9" s="5"/>
      <c r="B9" s="88"/>
      <c r="C9" s="90" t="s">
        <v>46</v>
      </c>
      <c r="D9" s="90"/>
      <c r="E9" s="90" t="s">
        <v>20</v>
      </c>
      <c r="F9" s="90"/>
      <c r="G9" s="90" t="s">
        <v>46</v>
      </c>
      <c r="H9" s="90"/>
      <c r="I9" s="90" t="s">
        <v>20</v>
      </c>
      <c r="J9" s="90"/>
      <c r="K9" s="90" t="s">
        <v>46</v>
      </c>
      <c r="L9" s="90"/>
      <c r="M9" s="90" t="s">
        <v>20</v>
      </c>
      <c r="N9" s="91"/>
    </row>
    <row r="10" spans="1:14" ht="18.75" customHeight="1" thickBot="1" x14ac:dyDescent="0.3">
      <c r="A10" s="6"/>
      <c r="B10" s="89"/>
      <c r="C10" s="55" t="s">
        <v>65</v>
      </c>
      <c r="D10" s="42" t="s">
        <v>48</v>
      </c>
      <c r="E10" s="58" t="s">
        <v>65</v>
      </c>
      <c r="F10" s="42" t="s">
        <v>48</v>
      </c>
      <c r="G10" s="58" t="s">
        <v>65</v>
      </c>
      <c r="H10" s="42" t="s">
        <v>48</v>
      </c>
      <c r="I10" s="58" t="s">
        <v>65</v>
      </c>
      <c r="J10" s="42" t="s">
        <v>48</v>
      </c>
      <c r="K10" s="58" t="s">
        <v>65</v>
      </c>
      <c r="L10" s="42" t="s">
        <v>48</v>
      </c>
      <c r="M10" s="58" t="s">
        <v>65</v>
      </c>
      <c r="N10" s="56" t="s">
        <v>48</v>
      </c>
    </row>
    <row r="11" spans="1:14" x14ac:dyDescent="0.25">
      <c r="A11" s="43" t="s">
        <v>22</v>
      </c>
      <c r="B11" s="9" t="s">
        <v>9</v>
      </c>
      <c r="C11" s="63">
        <v>2235</v>
      </c>
      <c r="D11" s="26">
        <f>C11/C$25*100</f>
        <v>6.1211075507353545</v>
      </c>
      <c r="E11" s="67">
        <v>8055238</v>
      </c>
      <c r="F11" s="26">
        <f t="shared" ref="F11:F24" si="0">E11/E$25*100</f>
        <v>7.1427246418510473</v>
      </c>
      <c r="G11" s="67">
        <v>0</v>
      </c>
      <c r="H11" s="51">
        <f t="shared" ref="H11:H24" si="1">G11/G$25*100</f>
        <v>0</v>
      </c>
      <c r="I11" s="68">
        <v>0</v>
      </c>
      <c r="J11" s="26">
        <f t="shared" ref="J11:J24" si="2">I11/I$25*100</f>
        <v>0</v>
      </c>
      <c r="K11" s="67">
        <f>C11+G11</f>
        <v>2235</v>
      </c>
      <c r="L11" s="51">
        <f t="shared" ref="L11:L24" si="3">K11/K$25*100</f>
        <v>5.7130441450883156</v>
      </c>
      <c r="M11" s="67">
        <f t="shared" ref="M11:M24" si="4">E11+I11</f>
        <v>8055238</v>
      </c>
      <c r="N11" s="26">
        <f t="shared" ref="N11:N24" si="5">M11/M$25*100</f>
        <v>6.0804140169337435</v>
      </c>
    </row>
    <row r="12" spans="1:14" x14ac:dyDescent="0.25">
      <c r="A12" s="43" t="s">
        <v>23</v>
      </c>
      <c r="B12" s="9" t="s">
        <v>10</v>
      </c>
      <c r="C12" s="59">
        <v>3126</v>
      </c>
      <c r="D12" s="26">
        <f t="shared" ref="D12:D24" si="6">C12/C$25*100</f>
        <v>8.5613343192835423</v>
      </c>
      <c r="E12" s="67">
        <v>9672904</v>
      </c>
      <c r="F12" s="26">
        <f t="shared" si="0"/>
        <v>8.5771382247252745</v>
      </c>
      <c r="G12" s="67">
        <v>0</v>
      </c>
      <c r="H12" s="51">
        <f t="shared" si="1"/>
        <v>0</v>
      </c>
      <c r="I12" s="68">
        <v>0</v>
      </c>
      <c r="J12" s="26">
        <f t="shared" si="2"/>
        <v>0</v>
      </c>
      <c r="K12" s="67">
        <f t="shared" ref="K12:K24" si="7">C12+G12</f>
        <v>3126</v>
      </c>
      <c r="L12" s="51">
        <f t="shared" si="3"/>
        <v>7.9905932874926506</v>
      </c>
      <c r="M12" s="67">
        <f t="shared" si="4"/>
        <v>9672904</v>
      </c>
      <c r="N12" s="26">
        <f t="shared" si="5"/>
        <v>7.3014926518688181</v>
      </c>
    </row>
    <row r="13" spans="1:14" x14ac:dyDescent="0.25">
      <c r="A13" s="43" t="s">
        <v>24</v>
      </c>
      <c r="B13" s="9" t="s">
        <v>11</v>
      </c>
      <c r="C13" s="59">
        <v>4769</v>
      </c>
      <c r="D13" s="26">
        <f t="shared" si="6"/>
        <v>13.061101525484073</v>
      </c>
      <c r="E13" s="67">
        <v>15840509</v>
      </c>
      <c r="F13" s="26">
        <f t="shared" si="0"/>
        <v>14.046064681610066</v>
      </c>
      <c r="G13" s="67">
        <v>0</v>
      </c>
      <c r="H13" s="51">
        <f t="shared" si="1"/>
        <v>0</v>
      </c>
      <c r="I13" s="68">
        <v>0</v>
      </c>
      <c r="J13" s="26">
        <f t="shared" si="2"/>
        <v>0</v>
      </c>
      <c r="K13" s="67">
        <f t="shared" si="7"/>
        <v>4769</v>
      </c>
      <c r="L13" s="51">
        <f t="shared" si="3"/>
        <v>12.190383681398737</v>
      </c>
      <c r="M13" s="67">
        <f t="shared" si="4"/>
        <v>15840509</v>
      </c>
      <c r="N13" s="26">
        <f t="shared" si="5"/>
        <v>11.957046205086071</v>
      </c>
    </row>
    <row r="14" spans="1:14" x14ac:dyDescent="0.25">
      <c r="A14" s="43" t="s">
        <v>25</v>
      </c>
      <c r="B14" s="9" t="s">
        <v>19</v>
      </c>
      <c r="C14" s="59">
        <v>1649</v>
      </c>
      <c r="D14" s="26">
        <f t="shared" si="6"/>
        <v>4.5161997096924384</v>
      </c>
      <c r="E14" s="67">
        <v>4904470</v>
      </c>
      <c r="F14" s="26">
        <f t="shared" si="0"/>
        <v>4.3488818982405242</v>
      </c>
      <c r="G14" s="67">
        <v>0</v>
      </c>
      <c r="H14" s="51">
        <f t="shared" si="1"/>
        <v>0</v>
      </c>
      <c r="I14" s="68">
        <v>0</v>
      </c>
      <c r="J14" s="26">
        <f t="shared" si="2"/>
        <v>0</v>
      </c>
      <c r="K14" s="67">
        <f t="shared" si="7"/>
        <v>1649</v>
      </c>
      <c r="L14" s="51">
        <f t="shared" si="3"/>
        <v>4.2151274251680686</v>
      </c>
      <c r="M14" s="67">
        <f t="shared" si="4"/>
        <v>4904470</v>
      </c>
      <c r="N14" s="26">
        <f t="shared" si="5"/>
        <v>3.7020890175598828</v>
      </c>
    </row>
    <row r="15" spans="1:14" x14ac:dyDescent="0.25">
      <c r="A15" s="43" t="s">
        <v>26</v>
      </c>
      <c r="B15" s="9" t="s">
        <v>13</v>
      </c>
      <c r="C15" s="59">
        <v>1803</v>
      </c>
      <c r="D15" s="26">
        <f t="shared" si="6"/>
        <v>4.9379672993180508</v>
      </c>
      <c r="E15" s="67">
        <v>6065619</v>
      </c>
      <c r="F15" s="26">
        <f t="shared" si="0"/>
        <v>5.3784936335065341</v>
      </c>
      <c r="G15" s="67">
        <v>2188</v>
      </c>
      <c r="H15" s="51">
        <f t="shared" si="1"/>
        <v>83.895705521472394</v>
      </c>
      <c r="I15" s="68">
        <v>16682011</v>
      </c>
      <c r="J15" s="26">
        <f t="shared" si="2"/>
        <v>84.667266540773966</v>
      </c>
      <c r="K15" s="67">
        <f t="shared" si="7"/>
        <v>3991</v>
      </c>
      <c r="L15" s="51">
        <f t="shared" si="3"/>
        <v>10.201681961095064</v>
      </c>
      <c r="M15" s="67">
        <f>(E15+I15)-1</f>
        <v>22747629</v>
      </c>
      <c r="N15" s="26">
        <f t="shared" si="5"/>
        <v>17.170815092441526</v>
      </c>
    </row>
    <row r="16" spans="1:14" x14ac:dyDescent="0.25">
      <c r="A16" s="43" t="s">
        <v>27</v>
      </c>
      <c r="B16" s="9" t="s">
        <v>14</v>
      </c>
      <c r="C16" s="59">
        <v>1159</v>
      </c>
      <c r="D16" s="26">
        <f t="shared" si="6"/>
        <v>3.174211924520034</v>
      </c>
      <c r="E16" s="67">
        <v>4466776</v>
      </c>
      <c r="F16" s="26">
        <f t="shared" si="0"/>
        <v>3.9607707438102824</v>
      </c>
      <c r="G16" s="67">
        <v>0</v>
      </c>
      <c r="H16" s="51">
        <f t="shared" si="1"/>
        <v>0</v>
      </c>
      <c r="I16" s="68">
        <v>0</v>
      </c>
      <c r="J16" s="26">
        <f t="shared" si="2"/>
        <v>0</v>
      </c>
      <c r="K16" s="67">
        <f t="shared" si="7"/>
        <v>1159</v>
      </c>
      <c r="L16" s="51">
        <f t="shared" si="3"/>
        <v>2.9626032054395339</v>
      </c>
      <c r="M16" s="67">
        <f t="shared" si="4"/>
        <v>4466776</v>
      </c>
      <c r="N16" s="26">
        <f t="shared" si="5"/>
        <v>3.3717001783067415</v>
      </c>
    </row>
    <row r="17" spans="1:14" x14ac:dyDescent="0.25">
      <c r="A17" s="43" t="s">
        <v>28</v>
      </c>
      <c r="B17" s="9" t="s">
        <v>15</v>
      </c>
      <c r="C17" s="63">
        <v>3732</v>
      </c>
      <c r="D17" s="26">
        <f t="shared" si="6"/>
        <v>10.221017171966148</v>
      </c>
      <c r="E17" s="67">
        <v>11127775</v>
      </c>
      <c r="F17" s="26">
        <f t="shared" si="0"/>
        <v>9.8671985485064546</v>
      </c>
      <c r="G17" s="67">
        <v>0</v>
      </c>
      <c r="H17" s="51">
        <f t="shared" si="1"/>
        <v>0</v>
      </c>
      <c r="I17" s="68">
        <v>0</v>
      </c>
      <c r="J17" s="26">
        <f t="shared" si="2"/>
        <v>0</v>
      </c>
      <c r="K17" s="67">
        <f t="shared" si="7"/>
        <v>3732</v>
      </c>
      <c r="L17" s="51">
        <f t="shared" si="3"/>
        <v>9.5396334449528393</v>
      </c>
      <c r="M17" s="67">
        <f t="shared" si="4"/>
        <v>11127775</v>
      </c>
      <c r="N17" s="26">
        <f t="shared" si="5"/>
        <v>8.399687146088656</v>
      </c>
    </row>
    <row r="18" spans="1:14" x14ac:dyDescent="0.25">
      <c r="A18" s="43" t="s">
        <v>29</v>
      </c>
      <c r="B18" s="9" t="s">
        <v>16</v>
      </c>
      <c r="C18" s="59">
        <v>1740</v>
      </c>
      <c r="D18" s="26">
        <f t="shared" si="6"/>
        <v>4.7654260126530277</v>
      </c>
      <c r="E18" s="67">
        <v>6708372</v>
      </c>
      <c r="F18" s="26">
        <f t="shared" si="0"/>
        <v>5.9484342971745336</v>
      </c>
      <c r="G18" s="67">
        <v>0</v>
      </c>
      <c r="H18" s="51">
        <f t="shared" si="1"/>
        <v>0</v>
      </c>
      <c r="I18" s="68">
        <v>0</v>
      </c>
      <c r="J18" s="26">
        <f t="shared" si="2"/>
        <v>0</v>
      </c>
      <c r="K18" s="67">
        <f t="shared" si="7"/>
        <v>1740</v>
      </c>
      <c r="L18" s="51">
        <f t="shared" si="3"/>
        <v>4.4477390659747966</v>
      </c>
      <c r="M18" s="67">
        <f t="shared" si="4"/>
        <v>6708372</v>
      </c>
      <c r="N18" s="26">
        <f t="shared" si="5"/>
        <v>5.0637459923103263</v>
      </c>
    </row>
    <row r="19" spans="1:14" x14ac:dyDescent="0.25">
      <c r="A19" s="43" t="s">
        <v>30</v>
      </c>
      <c r="B19" s="9" t="s">
        <v>8</v>
      </c>
      <c r="C19" s="59">
        <v>4052</v>
      </c>
      <c r="D19" s="26">
        <f t="shared" si="6"/>
        <v>11.09741735820119</v>
      </c>
      <c r="E19" s="67">
        <v>11872134</v>
      </c>
      <c r="F19" s="26">
        <f t="shared" si="0"/>
        <v>10.527235082707382</v>
      </c>
      <c r="G19" s="67">
        <v>0</v>
      </c>
      <c r="H19" s="51">
        <f t="shared" si="1"/>
        <v>0</v>
      </c>
      <c r="I19" s="68">
        <v>0</v>
      </c>
      <c r="J19" s="26">
        <f t="shared" si="2"/>
        <v>0</v>
      </c>
      <c r="K19" s="67">
        <f t="shared" si="7"/>
        <v>4052</v>
      </c>
      <c r="L19" s="51">
        <f t="shared" si="3"/>
        <v>10.357608445591882</v>
      </c>
      <c r="M19" s="67">
        <f t="shared" si="4"/>
        <v>11872134</v>
      </c>
      <c r="N19" s="26">
        <f t="shared" si="5"/>
        <v>8.9615589240833948</v>
      </c>
    </row>
    <row r="20" spans="1:14" x14ac:dyDescent="0.25">
      <c r="A20" s="43" t="s">
        <v>31</v>
      </c>
      <c r="B20" s="9" t="s">
        <v>12</v>
      </c>
      <c r="C20" s="59">
        <v>1442</v>
      </c>
      <c r="D20" s="26">
        <f t="shared" si="6"/>
        <v>3.9492783392216473</v>
      </c>
      <c r="E20" s="67">
        <v>4766836</v>
      </c>
      <c r="F20" s="26">
        <f t="shared" si="0"/>
        <v>4.2268393510983389</v>
      </c>
      <c r="G20" s="67">
        <v>0</v>
      </c>
      <c r="H20" s="51">
        <f t="shared" si="1"/>
        <v>0</v>
      </c>
      <c r="I20" s="68">
        <v>0</v>
      </c>
      <c r="J20" s="26">
        <f t="shared" si="2"/>
        <v>0</v>
      </c>
      <c r="K20" s="67">
        <f t="shared" si="7"/>
        <v>1442</v>
      </c>
      <c r="L20" s="51">
        <f t="shared" si="3"/>
        <v>3.6859998466296875</v>
      </c>
      <c r="M20" s="67">
        <f t="shared" si="4"/>
        <v>4766836</v>
      </c>
      <c r="N20" s="69">
        <f t="shared" si="5"/>
        <v>3.59819740035296</v>
      </c>
    </row>
    <row r="21" spans="1:14" x14ac:dyDescent="0.25">
      <c r="A21" s="43" t="s">
        <v>32</v>
      </c>
      <c r="B21" s="9" t="s">
        <v>52</v>
      </c>
      <c r="C21" s="59">
        <v>4241</v>
      </c>
      <c r="D21" s="26">
        <f t="shared" si="6"/>
        <v>11.615041218196259</v>
      </c>
      <c r="E21" s="59">
        <v>10885490</v>
      </c>
      <c r="F21" s="26">
        <f t="shared" si="0"/>
        <v>9.6523600744786382</v>
      </c>
      <c r="G21" s="67">
        <v>0</v>
      </c>
      <c r="H21" s="51">
        <f t="shared" si="1"/>
        <v>0</v>
      </c>
      <c r="I21" s="68">
        <v>0</v>
      </c>
      <c r="J21" s="26">
        <f t="shared" si="2"/>
        <v>0</v>
      </c>
      <c r="K21" s="67">
        <f t="shared" si="7"/>
        <v>4241</v>
      </c>
      <c r="L21" s="51">
        <f t="shared" si="3"/>
        <v>10.840724930344315</v>
      </c>
      <c r="M21" s="67">
        <f t="shared" si="4"/>
        <v>10885490</v>
      </c>
      <c r="N21" s="26">
        <f t="shared" si="5"/>
        <v>8.2168007918812691</v>
      </c>
    </row>
    <row r="22" spans="1:14" x14ac:dyDescent="0.25">
      <c r="A22" s="43" t="s">
        <v>33</v>
      </c>
      <c r="B22" s="9" t="s">
        <v>18</v>
      </c>
      <c r="C22" s="59">
        <v>364</v>
      </c>
      <c r="D22" s="26">
        <f t="shared" si="6"/>
        <v>0.99690521184235759</v>
      </c>
      <c r="E22" s="67">
        <v>1461908</v>
      </c>
      <c r="F22" s="26">
        <f t="shared" si="0"/>
        <v>1.2963001584458684</v>
      </c>
      <c r="G22" s="67">
        <v>0</v>
      </c>
      <c r="H22" s="51">
        <f t="shared" si="1"/>
        <v>0</v>
      </c>
      <c r="I22" s="68">
        <v>0</v>
      </c>
      <c r="J22" s="26">
        <f t="shared" si="2"/>
        <v>0</v>
      </c>
      <c r="K22" s="67">
        <f t="shared" si="7"/>
        <v>364</v>
      </c>
      <c r="L22" s="51">
        <f t="shared" si="3"/>
        <v>0.93044656322691133</v>
      </c>
      <c r="M22" s="67">
        <f t="shared" si="4"/>
        <v>1461908</v>
      </c>
      <c r="N22" s="26">
        <f t="shared" si="5"/>
        <v>1.1035063016968059</v>
      </c>
    </row>
    <row r="23" spans="1:14" x14ac:dyDescent="0.25">
      <c r="A23" s="43" t="s">
        <v>34</v>
      </c>
      <c r="B23" s="9" t="s">
        <v>17</v>
      </c>
      <c r="C23" s="59">
        <v>1130</v>
      </c>
      <c r="D23" s="26">
        <f t="shared" si="6"/>
        <v>3.0947881576424834</v>
      </c>
      <c r="E23" s="67">
        <v>2717258</v>
      </c>
      <c r="F23" s="26">
        <f t="shared" si="0"/>
        <v>2.4094416173509576</v>
      </c>
      <c r="G23" s="67">
        <v>0</v>
      </c>
      <c r="H23" s="51">
        <f t="shared" si="1"/>
        <v>0</v>
      </c>
      <c r="I23" s="68">
        <v>0</v>
      </c>
      <c r="J23" s="26">
        <f t="shared" si="2"/>
        <v>0</v>
      </c>
      <c r="K23" s="67">
        <f t="shared" si="7"/>
        <v>1130</v>
      </c>
      <c r="L23" s="51">
        <f t="shared" si="3"/>
        <v>2.8884742210066205</v>
      </c>
      <c r="M23" s="67">
        <f t="shared" si="4"/>
        <v>2717258</v>
      </c>
      <c r="N23" s="26">
        <f t="shared" si="5"/>
        <v>2.051094409727602</v>
      </c>
    </row>
    <row r="24" spans="1:14" x14ac:dyDescent="0.25">
      <c r="A24" s="43" t="s">
        <v>35</v>
      </c>
      <c r="B24" s="9" t="s">
        <v>21</v>
      </c>
      <c r="C24" s="59">
        <v>5071</v>
      </c>
      <c r="D24" s="53">
        <f t="shared" si="6"/>
        <v>13.888204201243393</v>
      </c>
      <c r="E24" s="67">
        <v>14230135</v>
      </c>
      <c r="F24" s="53">
        <f t="shared" si="0"/>
        <v>12.618117046494101</v>
      </c>
      <c r="G24" s="67">
        <v>420</v>
      </c>
      <c r="H24" s="54">
        <f t="shared" si="1"/>
        <v>16.104294478527606</v>
      </c>
      <c r="I24" s="68">
        <v>3021012</v>
      </c>
      <c r="J24" s="53">
        <f t="shared" si="2"/>
        <v>15.332733459226027</v>
      </c>
      <c r="K24" s="67">
        <f t="shared" si="7"/>
        <v>5491</v>
      </c>
      <c r="L24" s="54">
        <f t="shared" si="3"/>
        <v>14.035939776590578</v>
      </c>
      <c r="M24" s="67">
        <f t="shared" si="4"/>
        <v>17251147</v>
      </c>
      <c r="N24" s="53">
        <f t="shared" si="5"/>
        <v>13.021851871662202</v>
      </c>
    </row>
    <row r="25" spans="1:14" ht="15.75" thickBot="1" x14ac:dyDescent="0.3">
      <c r="A25" s="44"/>
      <c r="B25" s="45" t="s">
        <v>51</v>
      </c>
      <c r="C25" s="57">
        <f>SUM(C11:C24)</f>
        <v>36513</v>
      </c>
      <c r="D25" s="46">
        <f t="shared" ref="D25:N25" si="8">SUM(D11:D24)</f>
        <v>100</v>
      </c>
      <c r="E25" s="57">
        <f>SUM(E11:E24)</f>
        <v>112775424</v>
      </c>
      <c r="F25" s="64">
        <f>SUM(F11:F24)</f>
        <v>100.00000000000001</v>
      </c>
      <c r="G25" s="57">
        <f>SUM(G11:G24)</f>
        <v>2608</v>
      </c>
      <c r="H25" s="64">
        <f t="shared" si="8"/>
        <v>100</v>
      </c>
      <c r="I25" s="57">
        <f t="shared" si="8"/>
        <v>19703023</v>
      </c>
      <c r="J25" s="65">
        <f t="shared" si="8"/>
        <v>100</v>
      </c>
      <c r="K25" s="57">
        <f>SUM(K11:K24)</f>
        <v>39121</v>
      </c>
      <c r="L25" s="46">
        <f t="shared" si="8"/>
        <v>100</v>
      </c>
      <c r="M25" s="57">
        <f>SUM(M11:M24)</f>
        <v>132478446</v>
      </c>
      <c r="N25" s="47">
        <f t="shared" si="8"/>
        <v>100</v>
      </c>
    </row>
    <row r="28" spans="1:14" x14ac:dyDescent="0.25">
      <c r="B28" t="s">
        <v>57</v>
      </c>
      <c r="C28" s="18"/>
      <c r="E28" s="18"/>
      <c r="G28" s="18"/>
      <c r="I28" s="18"/>
      <c r="J28" s="18"/>
      <c r="K28" s="18"/>
      <c r="M28" s="18"/>
      <c r="N28" s="18"/>
    </row>
    <row r="29" spans="1:14" x14ac:dyDescent="0.25">
      <c r="C29" s="27"/>
      <c r="E29" s="10"/>
      <c r="G29" s="27"/>
      <c r="I29" s="28"/>
      <c r="J29" s="27"/>
      <c r="K29" s="27"/>
      <c r="M29" s="28"/>
      <c r="N29" s="27"/>
    </row>
    <row r="30" spans="1:14" x14ac:dyDescent="0.25">
      <c r="C30" s="29"/>
    </row>
    <row r="31" spans="1:14" x14ac:dyDescent="0.25">
      <c r="B31" s="15"/>
      <c r="C31" s="14"/>
      <c r="E31" s="12"/>
      <c r="F31" s="12"/>
      <c r="I31" s="11"/>
      <c r="M31" s="11"/>
    </row>
    <row r="32" spans="1:14" x14ac:dyDescent="0.25">
      <c r="B32" s="15"/>
      <c r="C32" s="14"/>
      <c r="E32" s="12"/>
      <c r="F32" s="12"/>
    </row>
    <row r="33" spans="2:11" x14ac:dyDescent="0.25">
      <c r="B33" s="15"/>
      <c r="C33" s="14"/>
      <c r="E33" s="12"/>
      <c r="F33" s="12"/>
    </row>
    <row r="34" spans="2:11" x14ac:dyDescent="0.25">
      <c r="B34" s="15"/>
      <c r="C34" s="14"/>
      <c r="E34" s="12"/>
      <c r="F34" s="12"/>
    </row>
    <row r="35" spans="2:11" x14ac:dyDescent="0.25">
      <c r="B35" s="15"/>
      <c r="C35" s="14"/>
      <c r="E35" s="12"/>
      <c r="F35" s="12"/>
    </row>
    <row r="36" spans="2:11" x14ac:dyDescent="0.25">
      <c r="B36" s="15"/>
      <c r="C36" s="14"/>
      <c r="E36" s="12"/>
      <c r="F36" s="12"/>
    </row>
    <row r="37" spans="2:11" x14ac:dyDescent="0.25">
      <c r="B37" s="15"/>
      <c r="C37" s="14"/>
      <c r="E37" s="12"/>
      <c r="F37" s="12"/>
    </row>
    <row r="38" spans="2:11" x14ac:dyDescent="0.25">
      <c r="B38" s="15"/>
      <c r="C38" s="14"/>
      <c r="G38" s="12"/>
      <c r="K38" s="12"/>
    </row>
    <row r="39" spans="2:11" x14ac:dyDescent="0.25">
      <c r="B39" s="15"/>
      <c r="C39" s="14"/>
      <c r="G39" s="12"/>
      <c r="K39" s="12"/>
    </row>
    <row r="40" spans="2:11" x14ac:dyDescent="0.25">
      <c r="B40" s="15"/>
      <c r="C40" s="14"/>
      <c r="E40" s="10"/>
      <c r="G40" s="12"/>
      <c r="K40" s="12"/>
    </row>
    <row r="41" spans="2:11" x14ac:dyDescent="0.25">
      <c r="B41" s="15"/>
      <c r="C41" s="14"/>
      <c r="G41" s="12"/>
      <c r="K41" s="12"/>
    </row>
    <row r="42" spans="2:11" x14ac:dyDescent="0.25">
      <c r="B42" s="15"/>
      <c r="C42" s="14"/>
      <c r="G42" s="12"/>
      <c r="K42" s="12"/>
    </row>
    <row r="43" spans="2:11" x14ac:dyDescent="0.25">
      <c r="B43" s="15"/>
      <c r="C43" s="14"/>
      <c r="G43" s="12"/>
      <c r="K43" s="12"/>
    </row>
    <row r="44" spans="2:11" x14ac:dyDescent="0.25">
      <c r="G44" s="12"/>
      <c r="K44" s="12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31.12.2025. godine.</oddFooter>
  </headerFooter>
  <ignoredErrors>
    <ignoredError sqref="K11:K24 M11:M14 L11:L24 M16:M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2026-01-29T10:46:50Z</cp:lastPrinted>
  <dcterms:created xsi:type="dcterms:W3CDTF">2018-01-08T12:56:16Z</dcterms:created>
  <dcterms:modified xsi:type="dcterms:W3CDTF">2026-02-03T09:15:09Z</dcterms:modified>
</cp:coreProperties>
</file>