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I - 2025\Jezici\"/>
    </mc:Choice>
  </mc:AlternateContent>
  <xr:revisionPtr revIDLastSave="0" documentId="13_ncr:1_{57ABB4DE-DA4F-4F6B-84F6-BA343144A47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1" l="1"/>
  <c r="E11" i="41"/>
  <c r="G11" i="41"/>
  <c r="I11" i="41"/>
  <c r="E25" i="43"/>
  <c r="C25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F19" i="42" l="1"/>
  <c r="H20" i="42"/>
  <c r="M27" i="41"/>
  <c r="M25" i="43"/>
  <c r="N24" i="43" s="1"/>
  <c r="M21" i="42"/>
  <c r="M13" i="4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M35" i="41" l="1"/>
  <c r="N25" i="41" s="1"/>
  <c r="N12" i="42"/>
  <c r="L12" i="42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<sst xmlns="http://schemas.openxmlformats.org/spreadsheetml/2006/main" count="173" uniqueCount="66">
  <si>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</si>
  <si>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</si>
  <si>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</si>
  <si>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</si>
  <si>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</si>
  <si>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</si>
  <si>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</si>
  <si>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</si>
  <si>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</si>
  <si>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</si>
  <si>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</si>
  <si>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</si>
  <si>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</si>
  <si>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</si>
  <si>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</si>
  <si>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</si>
  <si>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</si>
  <si>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</si>
  <si>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</si>
  <si>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</si>
  <si>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</si>
  <si>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</si>
  <si>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</si>
  <si>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</si>
  <si>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</si>
  <si>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</si>
  <si>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</si>
  <si>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</si>
  <si>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</si>
  <si>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</si>
  <si>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</si>
  <si>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</si>
  <si>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</si>
  <si>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</si>
  <si>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</si>
  <si>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</si>
  <si>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</si>
  <si>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</si>
  <si>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</si>
  <si>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</si>
  <si>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</si>
  <si>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</si>
  <si>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</si>
  <si>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</si>
  <si>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</si>
  <si>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</si>
  <si>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</si>
  <si>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</si>
  <si>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</si>
  <si>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</si>
  <si>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</si>
  <si>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</si>
  <si>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</si>
  <si>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</si>
  <si>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</si>
  <si>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</si>
  <si>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</si>
  <si>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</si>
  <si>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</si>
  <si>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</si>
  <si>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</si>
  <si>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</si>
  <si>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</si>
  <si>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</si>
  <si>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</si>
  <si>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I-XI-2025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</si>
</sst>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" fontId="12" fillId="0" borderId="0" xfId="0" applyNumberFormat="1" applyFont="1"/>
    <xf numFmtId="3" fontId="11" fillId="0" borderId="0" xfId="0" applyNumberFormat="1" applyFont="1"/>
    <xf numFmtId="3" fontId="10" fillId="0" borderId="0" xfId="3" applyNumberFormat="1" applyFont="1" applyAlignment="1">
      <alignment horizontal="right" vertical="center"/>
    </xf>
    <xf numFmtId="0" fontId="11" fillId="0" borderId="0" xfId="0" applyFont="1"/>
    <xf numFmtId="3" fontId="10" fillId="0" borderId="0" xfId="1" applyNumberFormat="1" applyFont="1" applyAlignment="1">
      <alignment horizontal="right" vertical="center"/>
    </xf>
    <xf numFmtId="0" fontId="10" fillId="0" borderId="0" xfId="2" applyFont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Alignment="1">
      <alignment horizontal="right" vertical="center"/>
    </xf>
    <xf numFmtId="165" fontId="11" fillId="0" borderId="0" xfId="0" applyNumberFormat="1" applyFont="1"/>
    <xf numFmtId="0" fontId="13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167" fontId="17" fillId="0" borderId="0" xfId="0" applyNumberFormat="1" applyFont="1"/>
    <xf numFmtId="167" fontId="11" fillId="0" borderId="0" xfId="0" applyNumberFormat="1" applyFont="1" applyAlignment="1">
      <alignment horizontal="center"/>
    </xf>
    <xf numFmtId="0" fontId="14" fillId="0" borderId="0" xfId="2" applyFont="1" applyAlignment="1">
      <alignment horizontal="left" vertical="center" indent="1"/>
    </xf>
    <xf numFmtId="0" fontId="10" fillId="0" borderId="0" xfId="4" applyFont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/>
    <xf numFmtId="165" fontId="0" fillId="0" borderId="0" xfId="0" applyNumberFormat="1"/>
    <xf numFmtId="4" fontId="16" fillId="0" borderId="0" xfId="0" applyNumberFormat="1" applyFont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3" fontId="0" fillId="0" borderId="0" xfId="0" applyNumberFormat="1"/>
    <xf numFmtId="3" fontId="9" fillId="0" borderId="0" xfId="0" applyNumberFormat="1" applyFont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3" fontId="4" fillId="2" borderId="15" xfId="6" applyNumberFormat="1" applyFont="1" applyFill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165" fontId="2" fillId="0" borderId="8" xfId="6" applyNumberFormat="1" applyFont="1" applyBorder="1" applyAlignment="1">
      <alignment horizontal="left" vertical="center"/>
    </xf>
    <xf numFmtId="165" fontId="3" fillId="0" borderId="9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1" xfId="6" applyNumberFormat="1" applyFont="1" applyFill="1" applyBorder="1" applyAlignment="1">
      <alignment horizontal="center" vertical="center"/>
    </xf>
    <xf numFmtId="3" fontId="22" fillId="2" borderId="15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2" fontId="2" fillId="0" borderId="8" xfId="6" applyNumberFormat="1" applyFont="1" applyFill="1" applyBorder="1" applyAlignment="1">
      <alignment horizontal="right" vertical="center"/>
    </xf>
    <xf numFmtId="2" fontId="2" fillId="0" borderId="9" xfId="6" applyNumberFormat="1" applyFont="1" applyFill="1" applyBorder="1" applyAlignment="1">
      <alignment horizontal="right" vertical="center"/>
    </xf>
    <xf numFmtId="3" fontId="2" fillId="0" borderId="0" xfId="6" applyNumberFormat="1" applyFont="1" applyBorder="1" applyAlignment="1">
      <alignment horizontal="right" vertical="center"/>
    </xf>
    <xf numFmtId="167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2" fillId="0" borderId="0" xfId="6" applyNumberFormat="1" applyFont="1" applyFill="1" applyBorder="1" applyAlignment="1">
      <alignment horizontal="right" vertical="center"/>
    </xf>
    <xf numFmtId="167" fontId="2" fillId="0" borderId="0" xfId="6" applyNumberFormat="1" applyFont="1" applyBorder="1" applyAlignment="1">
      <alignment horizontal="right" vertical="center"/>
    </xf>
    <xf numFmtId="165" fontId="23" fillId="0" borderId="9" xfId="6" applyNumberFormat="1" applyFont="1" applyFill="1" applyBorder="1" applyAlignment="1">
      <alignment horizontal="right" vertical="center"/>
    </xf>
    <xf numFmtId="3" fontId="24" fillId="0" borderId="0" xfId="6" applyNumberFormat="1" applyFont="1" applyFill="1" applyBorder="1" applyAlignment="1">
      <alignment horizontal="right" vertical="center"/>
    </xf>
    <xf numFmtId="3" fontId="25" fillId="0" borderId="0" xfId="3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25" fillId="0" borderId="0" xfId="1" applyNumberFormat="1" applyFont="1" applyAlignment="1">
      <alignment horizontal="right" vertical="center"/>
    </xf>
    <xf numFmtId="0" fontId="25" fillId="0" borderId="0" xfId="2" applyFont="1" applyAlignment="1">
      <alignment horizontal="left" vertical="center" indent="1"/>
    </xf>
    <xf numFmtId="3" fontId="24" fillId="0" borderId="0" xfId="0" applyNumberFormat="1" applyFont="1" applyAlignment="1">
      <alignment horizontal="right" vertical="center"/>
    </xf>
    <xf numFmtId="3" fontId="23" fillId="0" borderId="0" xfId="6" applyNumberFormat="1" applyFont="1" applyFill="1" applyBorder="1" applyAlignment="1">
      <alignment horizontal="right" vertical="center"/>
    </xf>
    <xf numFmtId="165" fontId="23" fillId="0" borderId="8" xfId="6" applyNumberFormat="1" applyFont="1" applyFill="1" applyBorder="1" applyAlignment="1">
      <alignment horizontal="right" vertical="center"/>
    </xf>
    <xf numFmtId="3" fontId="23" fillId="0" borderId="12" xfId="6" applyNumberFormat="1" applyFont="1" applyFill="1" applyBorder="1" applyAlignment="1">
      <alignment horizontal="right" vertical="center"/>
    </xf>
    <xf numFmtId="165" fontId="2" fillId="0" borderId="8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6" fillId="0" borderId="0" xfId="0" applyFont="1"/>
    <xf numFmtId="165" fontId="2" fillId="0" borderId="0" xfId="6" applyNumberFormat="1" applyFont="1" applyFill="1" applyBorder="1" applyAlignment="1">
      <alignment horizontal="left" vertical="center"/>
    </xf>
    <xf numFmtId="4" fontId="10" fillId="0" borderId="0" xfId="0" applyNumberFormat="1" applyFont="1"/>
    <xf numFmtId="3" fontId="26" fillId="0" borderId="0" xfId="0" applyNumberFormat="1" applyFont="1"/>
    <xf numFmtId="167" fontId="26" fillId="0" borderId="0" xfId="0" applyNumberFormat="1" applyFont="1"/>
    <xf numFmtId="0" fontId="26" fillId="0" borderId="0" xfId="0" applyFont="1" applyAlignment="1">
      <alignment horizontal="center"/>
    </xf>
    <xf numFmtId="167" fontId="27" fillId="0" borderId="0" xfId="0" applyNumberFormat="1" applyFont="1"/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topLeftCell="A7" zoomScaleNormal="70" workbookViewId="0">
      <selection activeCell="A37" sqref="A37:H39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49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80" t="s">
        <v>7</v>
      </c>
      <c r="C8" s="85" t="s">
        <v>53</v>
      </c>
      <c r="D8" s="85"/>
      <c r="E8" s="86"/>
      <c r="F8" s="86"/>
      <c r="G8" s="85" t="s">
        <v>54</v>
      </c>
      <c r="H8" s="85"/>
      <c r="I8" s="85"/>
      <c r="J8" s="85"/>
      <c r="K8" s="85" t="s">
        <v>55</v>
      </c>
      <c r="L8" s="85"/>
      <c r="M8" s="85"/>
      <c r="N8" s="87"/>
    </row>
    <row r="9" spans="1:14" ht="19.5" customHeight="1" x14ac:dyDescent="0.25">
      <c r="A9" s="5"/>
      <c r="B9" s="81"/>
      <c r="C9" s="83" t="s">
        <v>46</v>
      </c>
      <c r="D9" s="83"/>
      <c r="E9" s="83" t="s">
        <v>20</v>
      </c>
      <c r="F9" s="83"/>
      <c r="G9" s="83" t="s">
        <v>46</v>
      </c>
      <c r="H9" s="83"/>
      <c r="I9" s="83" t="s">
        <v>20</v>
      </c>
      <c r="J9" s="83"/>
      <c r="K9" s="83" t="s">
        <v>46</v>
      </c>
      <c r="L9" s="83"/>
      <c r="M9" s="83" t="s">
        <v>20</v>
      </c>
      <c r="N9" s="84"/>
    </row>
    <row r="10" spans="1:14" ht="18.75" customHeight="1" thickBot="1" x14ac:dyDescent="0.3">
      <c r="A10" s="6"/>
      <c r="B10" s="82"/>
      <c r="C10" s="55" t="s">
        <v>65</v>
      </c>
      <c r="D10" s="42" t="s">
        <v>48</v>
      </c>
      <c r="E10" s="72" t="s">
        <v>65</v>
      </c>
      <c r="F10" s="42" t="s">
        <v>48</v>
      </c>
      <c r="G10" s="72" t="s">
        <v>65</v>
      </c>
      <c r="H10" s="42" t="s">
        <v>48</v>
      </c>
      <c r="I10" s="72" t="s">
        <v>65</v>
      </c>
      <c r="J10" s="42" t="s">
        <v>48</v>
      </c>
      <c r="K10" s="72" t="s">
        <v>65</v>
      </c>
      <c r="L10" s="42" t="s">
        <v>48</v>
      </c>
      <c r="M10" s="72" t="s">
        <v>65</v>
      </c>
      <c r="N10" s="56" t="s">
        <v>48</v>
      </c>
    </row>
    <row r="11" spans="1:14" x14ac:dyDescent="0.25">
      <c r="A11" s="35" t="s">
        <v>22</v>
      </c>
      <c r="B11" s="7" t="s">
        <v>50</v>
      </c>
      <c r="C11" s="63">
        <f>FBiH!C11</f>
        <v>23405</v>
      </c>
      <c r="D11" s="60">
        <f t="shared" ref="D11:D22" si="0">C11/C$35*100</f>
        <v>14.167332510108713</v>
      </c>
      <c r="E11" s="63">
        <f>FBiH!E11</f>
        <v>42090513</v>
      </c>
      <c r="F11" s="60">
        <f t="shared" ref="F11:F22" si="1">E11/E$35*100</f>
        <v>12.446863901820238</v>
      </c>
      <c r="G11" s="63">
        <f>FBiH!G11</f>
        <v>509</v>
      </c>
      <c r="H11" s="61">
        <f t="shared" ref="H11:H22" si="2">G11/G$35*100</f>
        <v>2.9037594842831878</v>
      </c>
      <c r="I11" s="63">
        <f>FBiH!I11</f>
        <v>6742432</v>
      </c>
      <c r="J11" s="60">
        <f t="shared" ref="J11:J22" si="3">I11/I$35*100</f>
        <v>6.0501331697766414</v>
      </c>
      <c r="K11" s="63">
        <f>FBiH!K11</f>
        <v>23914</v>
      </c>
      <c r="L11" s="61">
        <f t="shared" ref="L11:L22" si="4">K11/K$35*100</f>
        <v>13.086853496631697</v>
      </c>
      <c r="M11" s="63">
        <f>FBiH!M11</f>
        <v>48832945</v>
      </c>
      <c r="N11" s="60">
        <f t="shared" ref="N11:N22" si="5">M11/M$35*100</f>
        <v>10.861316393785785</v>
      </c>
    </row>
    <row r="12" spans="1:14" x14ac:dyDescent="0.25">
      <c r="A12" s="35" t="s">
        <v>23</v>
      </c>
      <c r="B12" s="52" t="s">
        <v>60</v>
      </c>
      <c r="C12" s="59">
        <f>FBiH!C12</f>
        <v>34139</v>
      </c>
      <c r="D12" s="60">
        <f t="shared" si="0"/>
        <v>20.664753880051332</v>
      </c>
      <c r="E12" s="59">
        <f>FBiH!E12</f>
        <v>62404119</v>
      </c>
      <c r="F12" s="60">
        <f t="shared" si="1"/>
        <v>18.453934645700198</v>
      </c>
      <c r="G12" s="59">
        <f>FBiH!G12</f>
        <v>0</v>
      </c>
      <c r="H12" s="61">
        <f t="shared" si="2"/>
        <v>0</v>
      </c>
      <c r="I12" s="59">
        <f>FBiH!I12</f>
        <v>0</v>
      </c>
      <c r="J12" s="60">
        <f t="shared" si="3"/>
        <v>0</v>
      </c>
      <c r="K12" s="59">
        <f>FBiH!K12</f>
        <v>34139</v>
      </c>
      <c r="L12" s="61">
        <f t="shared" si="4"/>
        <v>18.68244925656559</v>
      </c>
      <c r="M12" s="59">
        <f>FBiH!M12</f>
        <v>62404119</v>
      </c>
      <c r="N12" s="60">
        <f t="shared" si="5"/>
        <v>13.879787113688494</v>
      </c>
    </row>
    <row r="13" spans="1:14" x14ac:dyDescent="0.25">
      <c r="A13" s="35" t="s">
        <v>24</v>
      </c>
      <c r="B13" s="52" t="s">
        <v>9</v>
      </c>
      <c r="C13" s="59">
        <f>RS!C11</f>
        <v>1895</v>
      </c>
      <c r="D13" s="60">
        <f t="shared" si="0"/>
        <v>1.1470666569816712</v>
      </c>
      <c r="E13" s="59">
        <f>RS!E11</f>
        <v>7272023</v>
      </c>
      <c r="F13" s="60">
        <f t="shared" si="1"/>
        <v>2.150458003966512</v>
      </c>
      <c r="G13" s="59">
        <f>RS!G11</f>
        <v>0</v>
      </c>
      <c r="H13" s="61">
        <f t="shared" si="2"/>
        <v>0</v>
      </c>
      <c r="I13" s="59">
        <f>RS!I11</f>
        <v>0</v>
      </c>
      <c r="J13" s="60">
        <f t="shared" si="3"/>
        <v>0</v>
      </c>
      <c r="K13" s="59">
        <f>RS!K11</f>
        <v>1895</v>
      </c>
      <c r="L13" s="61">
        <f t="shared" si="4"/>
        <v>1.037032172623445</v>
      </c>
      <c r="M13" s="59">
        <f>RS!M11</f>
        <v>7272023</v>
      </c>
      <c r="N13" s="60">
        <f t="shared" si="5"/>
        <v>1.6174273868980724</v>
      </c>
    </row>
    <row r="14" spans="1:14" x14ac:dyDescent="0.25">
      <c r="A14" s="35" t="s">
        <v>25</v>
      </c>
      <c r="B14" s="52" t="s">
        <v>0</v>
      </c>
      <c r="C14" s="59">
        <f>FBiH!C13</f>
        <v>3939</v>
      </c>
      <c r="D14" s="60">
        <f t="shared" si="0"/>
        <v>2.3843248347497639</v>
      </c>
      <c r="E14" s="59">
        <f>FBiH!E13</f>
        <v>11186407</v>
      </c>
      <c r="F14" s="60">
        <f t="shared" si="1"/>
        <v>3.3080063785245204</v>
      </c>
      <c r="G14" s="59">
        <f>FBiH!G13</f>
        <v>0</v>
      </c>
      <c r="H14" s="61">
        <f t="shared" si="2"/>
        <v>0</v>
      </c>
      <c r="I14" s="59">
        <f>FBiH!I13</f>
        <v>0</v>
      </c>
      <c r="J14" s="60">
        <f t="shared" si="3"/>
        <v>0</v>
      </c>
      <c r="K14" s="59">
        <f>FBiH!K13</f>
        <v>3939</v>
      </c>
      <c r="L14" s="61">
        <f t="shared" si="4"/>
        <v>2.1556040780811347</v>
      </c>
      <c r="M14" s="59">
        <f>FBiH!M13</f>
        <v>11186407</v>
      </c>
      <c r="N14" s="60">
        <f t="shared" si="5"/>
        <v>2.4880560805140886</v>
      </c>
    </row>
    <row r="15" spans="1:14" x14ac:dyDescent="0.25">
      <c r="A15" s="35" t="s">
        <v>26</v>
      </c>
      <c r="B15" s="7" t="s">
        <v>1</v>
      </c>
      <c r="C15" s="59">
        <f>FBiH!C14</f>
        <v>8139</v>
      </c>
      <c r="D15" s="60">
        <f t="shared" si="0"/>
        <v>4.9266361589307763</v>
      </c>
      <c r="E15" s="59">
        <f>FBiH!E14</f>
        <v>20789030</v>
      </c>
      <c r="F15" s="60">
        <f t="shared" si="1"/>
        <v>6.1476615184247816</v>
      </c>
      <c r="G15" s="59">
        <f>FBiH!G14</f>
        <v>426</v>
      </c>
      <c r="H15" s="61">
        <f t="shared" si="2"/>
        <v>2.4302584288892692</v>
      </c>
      <c r="I15" s="59">
        <f>FBiH!I14</f>
        <v>4072623</v>
      </c>
      <c r="J15" s="60">
        <f t="shared" si="3"/>
        <v>3.6544545796376227</v>
      </c>
      <c r="K15" s="59">
        <f>FBiH!K14</f>
        <v>8565</v>
      </c>
      <c r="L15" s="61">
        <f t="shared" si="4"/>
        <v>4.6871665216463372</v>
      </c>
      <c r="M15" s="59">
        <f>FBiH!M14</f>
        <v>24861653</v>
      </c>
      <c r="N15" s="60">
        <f t="shared" si="5"/>
        <v>5.5296742661232807</v>
      </c>
    </row>
    <row r="16" spans="1:14" x14ac:dyDescent="0.25">
      <c r="A16" s="35" t="s">
        <v>27</v>
      </c>
      <c r="B16" s="7" t="s">
        <v>10</v>
      </c>
      <c r="C16" s="59">
        <f>RS!C12</f>
        <v>2857</v>
      </c>
      <c r="D16" s="60">
        <f t="shared" si="0"/>
        <v>1.7293770126631316</v>
      </c>
      <c r="E16" s="59">
        <f>RS!E12</f>
        <v>8936818</v>
      </c>
      <c r="F16" s="60">
        <f t="shared" si="1"/>
        <v>2.6427655410457307</v>
      </c>
      <c r="G16" s="59">
        <f>RS!G12</f>
        <v>0</v>
      </c>
      <c r="H16" s="61">
        <f t="shared" si="2"/>
        <v>0</v>
      </c>
      <c r="I16" s="59">
        <f>RS!I12</f>
        <v>0</v>
      </c>
      <c r="J16" s="60">
        <f t="shared" si="3"/>
        <v>0</v>
      </c>
      <c r="K16" s="59">
        <f>RS!K12</f>
        <v>2857</v>
      </c>
      <c r="L16" s="61">
        <f t="shared" si="4"/>
        <v>1.5634833336069565</v>
      </c>
      <c r="M16" s="59">
        <f>RS!M12</f>
        <v>8936818</v>
      </c>
      <c r="N16" s="60">
        <f t="shared" si="5"/>
        <v>1.987707435045744</v>
      </c>
    </row>
    <row r="17" spans="1:14" x14ac:dyDescent="0.25">
      <c r="A17" s="35" t="s">
        <v>28</v>
      </c>
      <c r="B17" s="7" t="s">
        <v>11</v>
      </c>
      <c r="C17" s="59">
        <f>RS!C13</f>
        <v>4415</v>
      </c>
      <c r="D17" s="60">
        <f t="shared" si="0"/>
        <v>2.6724534514902789</v>
      </c>
      <c r="E17" s="59">
        <f>RS!E13</f>
        <v>13538383</v>
      </c>
      <c r="F17" s="60">
        <f t="shared" si="1"/>
        <v>4.0035247527564417</v>
      </c>
      <c r="G17" s="59">
        <f>RS!G13</f>
        <v>0</v>
      </c>
      <c r="H17" s="61">
        <f t="shared" si="2"/>
        <v>0</v>
      </c>
      <c r="I17" s="59">
        <f>RS!I13</f>
        <v>0</v>
      </c>
      <c r="J17" s="60">
        <f t="shared" si="3"/>
        <v>0</v>
      </c>
      <c r="K17" s="59">
        <f>RS!K13</f>
        <v>4415</v>
      </c>
      <c r="L17" s="61">
        <f t="shared" si="4"/>
        <v>2.4160934259274462</v>
      </c>
      <c r="M17" s="59">
        <f>RS!M13</f>
        <v>13538383</v>
      </c>
      <c r="N17" s="60">
        <f t="shared" si="5"/>
        <v>3.0111774176890371</v>
      </c>
    </row>
    <row r="18" spans="1:14" x14ac:dyDescent="0.25">
      <c r="A18" s="35" t="s">
        <v>29</v>
      </c>
      <c r="B18" s="7" t="s">
        <v>2</v>
      </c>
      <c r="C18" s="59">
        <f>FBiH!C15</f>
        <v>15815</v>
      </c>
      <c r="D18" s="60">
        <f t="shared" si="0"/>
        <v>9.573012759981598</v>
      </c>
      <c r="E18" s="59">
        <f>FBiH!E15</f>
        <v>34206917</v>
      </c>
      <c r="F18" s="60">
        <f t="shared" si="1"/>
        <v>10.115553602301333</v>
      </c>
      <c r="G18" s="59">
        <f>FBiH!G15</f>
        <v>0</v>
      </c>
      <c r="H18" s="61">
        <f t="shared" si="2"/>
        <v>0</v>
      </c>
      <c r="I18" s="59">
        <f>FBiH!I15</f>
        <v>0</v>
      </c>
      <c r="J18" s="60">
        <f t="shared" si="3"/>
        <v>0</v>
      </c>
      <c r="K18" s="59">
        <f>FBiH!K15</f>
        <v>15815</v>
      </c>
      <c r="L18" s="61">
        <f t="shared" si="4"/>
        <v>8.6547038575407846</v>
      </c>
      <c r="M18" s="59">
        <f>FBiH!M15</f>
        <v>34206917</v>
      </c>
      <c r="N18" s="60">
        <f t="shared" si="5"/>
        <v>7.6082273635753417</v>
      </c>
    </row>
    <row r="19" spans="1:14" x14ac:dyDescent="0.25">
      <c r="A19" s="35" t="s">
        <v>30</v>
      </c>
      <c r="B19" s="7" t="s">
        <v>19</v>
      </c>
      <c r="C19" s="59">
        <f>RS!C14</f>
        <v>1465</v>
      </c>
      <c r="D19" s="60">
        <f t="shared" si="0"/>
        <v>0.88678240236313888</v>
      </c>
      <c r="E19" s="59">
        <f>RS!E14</f>
        <v>4456510</v>
      </c>
      <c r="F19" s="60">
        <f t="shared" si="1"/>
        <v>1.3178640385566438</v>
      </c>
      <c r="G19" s="59">
        <f>RS!G14</f>
        <v>0</v>
      </c>
      <c r="H19" s="61">
        <f t="shared" si="2"/>
        <v>0</v>
      </c>
      <c r="I19" s="59">
        <f>RS!I14</f>
        <v>0</v>
      </c>
      <c r="J19" s="60">
        <f t="shared" si="3"/>
        <v>0</v>
      </c>
      <c r="K19" s="59">
        <f>RS!K14</f>
        <v>1465</v>
      </c>
      <c r="L19" s="61">
        <f t="shared" si="4"/>
        <v>0.80171616511522281</v>
      </c>
      <c r="M19" s="59">
        <f>RS!M14</f>
        <v>4456510</v>
      </c>
      <c r="N19" s="60">
        <f t="shared" si="5"/>
        <v>0.9912071680720933</v>
      </c>
    </row>
    <row r="20" spans="1:14" x14ac:dyDescent="0.25">
      <c r="A20" s="35" t="s">
        <v>31</v>
      </c>
      <c r="B20" s="7" t="s">
        <v>13</v>
      </c>
      <c r="C20" s="59">
        <f>RS!C15</f>
        <v>1630</v>
      </c>
      <c r="D20" s="60">
        <f t="shared" si="0"/>
        <v>0.98665891867025013</v>
      </c>
      <c r="E20" s="59">
        <f>RS!E15</f>
        <v>5509879</v>
      </c>
      <c r="F20" s="60">
        <f t="shared" si="1"/>
        <v>1.629362750425432</v>
      </c>
      <c r="G20" s="59">
        <f>RS!G15</f>
        <v>1896</v>
      </c>
      <c r="H20" s="61">
        <f t="shared" si="2"/>
        <v>10.816361458155058</v>
      </c>
      <c r="I20" s="59">
        <f>RS!I15</f>
        <v>14346519</v>
      </c>
      <c r="J20" s="60">
        <f t="shared" si="3"/>
        <v>12.87344840448236</v>
      </c>
      <c r="K20" s="59">
        <f>RS!K15</f>
        <v>3526</v>
      </c>
      <c r="L20" s="61">
        <f t="shared" si="4"/>
        <v>1.9295912615674236</v>
      </c>
      <c r="M20" s="59">
        <f>RS!M15</f>
        <v>19856398</v>
      </c>
      <c r="N20" s="60">
        <f t="shared" si="5"/>
        <v>4.4164164401498871</v>
      </c>
    </row>
    <row r="21" spans="1:14" x14ac:dyDescent="0.25">
      <c r="A21" s="35" t="s">
        <v>32</v>
      </c>
      <c r="B21" s="7" t="s">
        <v>3</v>
      </c>
      <c r="C21" s="59">
        <f>FBiH!C16</f>
        <v>4534</v>
      </c>
      <c r="D21" s="60">
        <f t="shared" si="0"/>
        <v>2.7444856056754072</v>
      </c>
      <c r="E21" s="59">
        <f>FBiH!E16</f>
        <v>9944762</v>
      </c>
      <c r="F21" s="60">
        <f t="shared" si="1"/>
        <v>2.9408313258142909</v>
      </c>
      <c r="G21" s="59">
        <f>FBiH!G16</f>
        <v>2356</v>
      </c>
      <c r="H21" s="61">
        <f t="shared" si="2"/>
        <v>13.440584174796053</v>
      </c>
      <c r="I21" s="59">
        <f>FBiH!I16</f>
        <v>21096862</v>
      </c>
      <c r="J21" s="60">
        <f t="shared" si="3"/>
        <v>18.930680289308128</v>
      </c>
      <c r="K21" s="59">
        <f>FBiH!K16</f>
        <v>6890</v>
      </c>
      <c r="L21" s="61">
        <f t="shared" si="4"/>
        <v>3.7705285854224466</v>
      </c>
      <c r="M21" s="59">
        <f>FBiH!M16</f>
        <v>31041624</v>
      </c>
      <c r="N21" s="60">
        <f t="shared" si="5"/>
        <v>6.9042098452373555</v>
      </c>
    </row>
    <row r="22" spans="1:14" x14ac:dyDescent="0.25">
      <c r="A22" s="35" t="s">
        <v>33</v>
      </c>
      <c r="B22" s="7" t="s">
        <v>14</v>
      </c>
      <c r="C22" s="59">
        <f>RS!C16</f>
        <v>1010</v>
      </c>
      <c r="D22" s="60">
        <f t="shared" si="0"/>
        <v>0.61136534224352923</v>
      </c>
      <c r="E22" s="59">
        <f>RS!E16</f>
        <v>3963463</v>
      </c>
      <c r="F22" s="60">
        <f t="shared" si="1"/>
        <v>1.1720618501584943</v>
      </c>
      <c r="G22" s="59">
        <f>RS!G16</f>
        <v>0</v>
      </c>
      <c r="H22" s="62">
        <f t="shared" si="2"/>
        <v>0</v>
      </c>
      <c r="I22" s="59">
        <f>RS!I16</f>
        <v>0</v>
      </c>
      <c r="J22" s="60">
        <f t="shared" si="3"/>
        <v>0</v>
      </c>
      <c r="K22" s="59">
        <f>RS!K16</f>
        <v>1010</v>
      </c>
      <c r="L22" s="62">
        <f t="shared" si="4"/>
        <v>0.55271899437977812</v>
      </c>
      <c r="M22" s="59">
        <f>RS!M16</f>
        <v>3963463</v>
      </c>
      <c r="N22" s="60">
        <f t="shared" si="5"/>
        <v>0.88154473702258562</v>
      </c>
    </row>
    <row r="23" spans="1:14" x14ac:dyDescent="0.25">
      <c r="A23" s="35" t="s">
        <v>34</v>
      </c>
      <c r="B23" s="7" t="s">
        <v>15</v>
      </c>
      <c r="C23" s="59">
        <f>RS!C17</f>
        <v>3315</v>
      </c>
      <c r="D23" s="60">
        <f t="shared" ref="D23:D34" si="6">C23/C$35*100</f>
        <v>2.0066100094428707</v>
      </c>
      <c r="E23" s="59">
        <f>RS!E17</f>
        <v>9531171</v>
      </c>
      <c r="F23" s="60">
        <f t="shared" ref="F23:F34" si="7">E23/E$35*100</f>
        <v>2.8185255965394367</v>
      </c>
      <c r="G23" s="59">
        <f>RS!G17</f>
        <v>0</v>
      </c>
      <c r="H23" s="62">
        <f t="shared" ref="H23:H34" si="8">G23/G$35*100</f>
        <v>0</v>
      </c>
      <c r="I23" s="59">
        <f>RS!I17</f>
        <v>0</v>
      </c>
      <c r="J23" s="60">
        <f t="shared" ref="J23:J34" si="9">I23/I$35*100</f>
        <v>0</v>
      </c>
      <c r="K23" s="59">
        <f>RS!K17</f>
        <v>3315</v>
      </c>
      <c r="L23" s="62">
        <f t="shared" ref="L23:L34" si="10">K23/K$35*100</f>
        <v>1.8141222439296678</v>
      </c>
      <c r="M23" s="59">
        <f>RS!M17</f>
        <v>9531171</v>
      </c>
      <c r="N23" s="60">
        <f t="shared" ref="N23:N34" si="11">M23/M$35*100</f>
        <v>2.1199021241556424</v>
      </c>
    </row>
    <row r="24" spans="1:14" x14ac:dyDescent="0.25">
      <c r="A24" s="35" t="s">
        <v>35</v>
      </c>
      <c r="B24" s="7" t="s">
        <v>16</v>
      </c>
      <c r="C24" s="59">
        <f>RS!C18</f>
        <v>1563</v>
      </c>
      <c r="D24" s="60">
        <f t="shared" si="6"/>
        <v>0.94610299992736246</v>
      </c>
      <c r="E24" s="59">
        <f>RS!E18</f>
        <v>5723726</v>
      </c>
      <c r="F24" s="60">
        <f t="shared" si="7"/>
        <v>1.6926008607523968</v>
      </c>
      <c r="G24" s="59">
        <f>RS!G18</f>
        <v>0</v>
      </c>
      <c r="H24" s="62">
        <f t="shared" si="8"/>
        <v>0</v>
      </c>
      <c r="I24" s="59">
        <f>RS!I18</f>
        <v>0</v>
      </c>
      <c r="J24" s="60">
        <f t="shared" si="9"/>
        <v>0</v>
      </c>
      <c r="K24" s="59">
        <f>RS!K18</f>
        <v>1563</v>
      </c>
      <c r="L24" s="62">
        <f t="shared" si="10"/>
        <v>0.85534632496593388</v>
      </c>
      <c r="M24" s="59">
        <f>RS!M18</f>
        <v>5723726</v>
      </c>
      <c r="N24" s="60">
        <f t="shared" si="11"/>
        <v>1.2730585680904138</v>
      </c>
    </row>
    <row r="25" spans="1:14" x14ac:dyDescent="0.25">
      <c r="A25" s="35" t="s">
        <v>36</v>
      </c>
      <c r="B25" s="7" t="s">
        <v>8</v>
      </c>
      <c r="C25" s="59">
        <f>RS!C19</f>
        <v>3509</v>
      </c>
      <c r="D25" s="60">
        <f t="shared" si="6"/>
        <v>2.1240405801312314</v>
      </c>
      <c r="E25" s="59">
        <f>RS!E19</f>
        <v>10488761</v>
      </c>
      <c r="F25" s="60">
        <f t="shared" si="7"/>
        <v>3.1017008670272075</v>
      </c>
      <c r="G25" s="59">
        <f>RS!G19</f>
        <v>0</v>
      </c>
      <c r="H25" s="62">
        <f t="shared" si="8"/>
        <v>0</v>
      </c>
      <c r="I25" s="59">
        <f>RS!I19</f>
        <v>0</v>
      </c>
      <c r="J25" s="60">
        <f t="shared" si="9"/>
        <v>0</v>
      </c>
      <c r="K25" s="59">
        <f>RS!K19</f>
        <v>3509</v>
      </c>
      <c r="L25" s="62">
        <f t="shared" si="10"/>
        <v>1.9202880705729124</v>
      </c>
      <c r="M25" s="59">
        <f>RS!M19</f>
        <v>10488761</v>
      </c>
      <c r="N25" s="60">
        <f t="shared" si="11"/>
        <v>2.3328871891670873</v>
      </c>
    </row>
    <row r="26" spans="1:14" x14ac:dyDescent="0.25">
      <c r="A26" s="35" t="s">
        <v>37</v>
      </c>
      <c r="B26" s="7" t="s">
        <v>12</v>
      </c>
      <c r="C26" s="59">
        <f>RS!C20</f>
        <v>1244</v>
      </c>
      <c r="D26" s="60">
        <f t="shared" si="6"/>
        <v>0.75300840173361427</v>
      </c>
      <c r="E26" s="59">
        <f>RS!E20</f>
        <v>4045947</v>
      </c>
      <c r="F26" s="60">
        <f t="shared" si="7"/>
        <v>1.196453739182934</v>
      </c>
      <c r="G26" s="59">
        <f>RS!G20</f>
        <v>0</v>
      </c>
      <c r="H26" s="62">
        <f t="shared" si="8"/>
        <v>0</v>
      </c>
      <c r="I26" s="59">
        <f>RS!I20</f>
        <v>0</v>
      </c>
      <c r="J26" s="60">
        <f t="shared" si="9"/>
        <v>0</v>
      </c>
      <c r="K26" s="59">
        <f>RS!K20</f>
        <v>1244</v>
      </c>
      <c r="L26" s="62">
        <f t="shared" si="10"/>
        <v>0.68077468218657822</v>
      </c>
      <c r="M26" s="59">
        <f>RS!M20</f>
        <v>4045947</v>
      </c>
      <c r="N26" s="60">
        <f t="shared" si="11"/>
        <v>0.89989064717453382</v>
      </c>
    </row>
    <row r="27" spans="1:14" x14ac:dyDescent="0.25">
      <c r="A27" s="35" t="s">
        <v>38</v>
      </c>
      <c r="B27" s="7" t="s">
        <v>52</v>
      </c>
      <c r="C27" s="59">
        <f>RS!C21</f>
        <v>3753</v>
      </c>
      <c r="D27" s="60">
        <f t="shared" si="6"/>
        <v>2.2717367618217477</v>
      </c>
      <c r="E27" s="59">
        <f>RS!E21</f>
        <v>9466041</v>
      </c>
      <c r="F27" s="60">
        <f t="shared" si="7"/>
        <v>2.7992655735996936</v>
      </c>
      <c r="G27" s="59">
        <f>RS!G21</f>
        <v>0</v>
      </c>
      <c r="H27" s="62">
        <f t="shared" si="8"/>
        <v>0</v>
      </c>
      <c r="I27" s="59">
        <f>RS!I21</f>
        <v>0</v>
      </c>
      <c r="J27" s="60">
        <f t="shared" si="9"/>
        <v>0</v>
      </c>
      <c r="K27" s="59">
        <f>RS!K21</f>
        <v>3753</v>
      </c>
      <c r="L27" s="62">
        <f t="shared" si="10"/>
        <v>2.0538162236706015</v>
      </c>
      <c r="M27" s="59">
        <f>RS!M21</f>
        <v>9466041</v>
      </c>
      <c r="N27" s="60">
        <f t="shared" si="11"/>
        <v>2.1054160525757433</v>
      </c>
    </row>
    <row r="28" spans="1:14" x14ac:dyDescent="0.25">
      <c r="A28" s="35" t="s">
        <v>39</v>
      </c>
      <c r="B28" s="7" t="s">
        <v>4</v>
      </c>
      <c r="C28" s="59">
        <f>FBiH!C17</f>
        <v>11863</v>
      </c>
      <c r="D28" s="60">
        <f t="shared" si="6"/>
        <v>7.1808188663712746</v>
      </c>
      <c r="E28" s="59">
        <f>FBiH!E17</f>
        <v>29451109</v>
      </c>
      <c r="F28" s="60">
        <f t="shared" si="7"/>
        <v>8.7091821732054715</v>
      </c>
      <c r="G28" s="59">
        <f>FBiH!G17</f>
        <v>775</v>
      </c>
      <c r="H28" s="62">
        <f t="shared" si="8"/>
        <v>4.4212447943408071</v>
      </c>
      <c r="I28" s="59">
        <f>FBiH!I17</f>
        <v>3034226</v>
      </c>
      <c r="J28" s="60">
        <f t="shared" si="9"/>
        <v>2.7226780139864517</v>
      </c>
      <c r="K28" s="59">
        <f>FBiH!K17</f>
        <v>12638</v>
      </c>
      <c r="L28" s="62">
        <f t="shared" si="10"/>
        <v>6.9161016346253827</v>
      </c>
      <c r="M28" s="59">
        <f>FBiH!M17</f>
        <v>32485335</v>
      </c>
      <c r="N28" s="60">
        <f t="shared" si="11"/>
        <v>7.2253168755872315</v>
      </c>
    </row>
    <row r="29" spans="1:14" x14ac:dyDescent="0.25">
      <c r="A29" s="35" t="s">
        <v>40</v>
      </c>
      <c r="B29" s="7" t="s">
        <v>18</v>
      </c>
      <c r="C29" s="59">
        <f>RS!C22</f>
        <v>319</v>
      </c>
      <c r="D29" s="60">
        <f t="shared" si="6"/>
        <v>0.19309459819374833</v>
      </c>
      <c r="E29" s="59">
        <f>RS!E22</f>
        <v>1304463</v>
      </c>
      <c r="F29" s="60">
        <f t="shared" si="7"/>
        <v>0.3857513788430218</v>
      </c>
      <c r="G29" s="59">
        <f>RS!G22</f>
        <v>0</v>
      </c>
      <c r="H29" s="62">
        <f t="shared" si="8"/>
        <v>0</v>
      </c>
      <c r="I29" s="59">
        <f>RS!I22</f>
        <v>0</v>
      </c>
      <c r="J29" s="60">
        <f t="shared" si="9"/>
        <v>0</v>
      </c>
      <c r="K29" s="59">
        <f>RS!K22</f>
        <v>319</v>
      </c>
      <c r="L29" s="62">
        <f t="shared" si="10"/>
        <v>0.17457164277935566</v>
      </c>
      <c r="M29" s="59">
        <f>RS!M22</f>
        <v>1304463</v>
      </c>
      <c r="N29" s="60">
        <f t="shared" si="11"/>
        <v>0.29013579596698469</v>
      </c>
    </row>
    <row r="30" spans="1:14" x14ac:dyDescent="0.25">
      <c r="A30" s="35" t="s">
        <v>41</v>
      </c>
      <c r="B30" s="7" t="s">
        <v>17</v>
      </c>
      <c r="C30" s="59">
        <f>RS!C23</f>
        <v>1102</v>
      </c>
      <c r="D30" s="60">
        <f t="shared" si="6"/>
        <v>0.66705406648749421</v>
      </c>
      <c r="E30" s="59">
        <f>RS!E23</f>
        <v>2625132</v>
      </c>
      <c r="F30" s="60">
        <f t="shared" si="7"/>
        <v>0.77629514110016118</v>
      </c>
      <c r="G30" s="59">
        <f>RS!G23</f>
        <v>0</v>
      </c>
      <c r="H30" s="62">
        <f t="shared" si="8"/>
        <v>0</v>
      </c>
      <c r="I30" s="59">
        <f>RS!I23</f>
        <v>0</v>
      </c>
      <c r="J30" s="60">
        <f t="shared" si="9"/>
        <v>0</v>
      </c>
      <c r="K30" s="59">
        <f>RS!K23</f>
        <v>1102</v>
      </c>
      <c r="L30" s="62">
        <f t="shared" si="10"/>
        <v>0.60306567505595599</v>
      </c>
      <c r="M30" s="59">
        <f>RS!M23</f>
        <v>2625132</v>
      </c>
      <c r="N30" s="60">
        <f t="shared" si="11"/>
        <v>0.58387609486693182</v>
      </c>
    </row>
    <row r="31" spans="1:14" x14ac:dyDescent="0.25">
      <c r="A31" s="35" t="s">
        <v>42</v>
      </c>
      <c r="B31" s="7" t="s">
        <v>5</v>
      </c>
      <c r="C31" s="59">
        <f>FBiH!C18</f>
        <v>12391</v>
      </c>
      <c r="D31" s="60">
        <f t="shared" si="6"/>
        <v>7.500423718554031</v>
      </c>
      <c r="E31" s="59">
        <f>FBiH!E18</f>
        <v>15922004</v>
      </c>
      <c r="F31" s="60">
        <f t="shared" si="7"/>
        <v>4.708401079175192</v>
      </c>
      <c r="G31" s="59">
        <f>FBiH!G18</f>
        <v>4271</v>
      </c>
      <c r="H31" s="62">
        <f t="shared" si="8"/>
        <v>24.365337440812368</v>
      </c>
      <c r="I31" s="59">
        <f>FBiH!I18</f>
        <v>13003681</v>
      </c>
      <c r="J31" s="60">
        <f t="shared" si="9"/>
        <v>11.668490204616715</v>
      </c>
      <c r="K31" s="59">
        <f>FBiH!K18</f>
        <v>16662</v>
      </c>
      <c r="L31" s="62">
        <f t="shared" si="10"/>
        <v>9.1182216676790731</v>
      </c>
      <c r="M31" s="59">
        <f>FBiH!M18</f>
        <v>28925685</v>
      </c>
      <c r="N31" s="60">
        <f t="shared" si="11"/>
        <v>6.4335873392846477</v>
      </c>
    </row>
    <row r="32" spans="1:14" x14ac:dyDescent="0.25">
      <c r="A32" s="35" t="s">
        <v>43</v>
      </c>
      <c r="B32" s="7" t="s">
        <v>6</v>
      </c>
      <c r="C32" s="59">
        <f>FBiH!C19</f>
        <v>17145</v>
      </c>
      <c r="D32" s="60">
        <f t="shared" si="6"/>
        <v>10.37807801263892</v>
      </c>
      <c r="E32" s="59">
        <f>FBiH!E19</f>
        <v>11834985</v>
      </c>
      <c r="F32" s="60">
        <f t="shared" si="7"/>
        <v>3.4998016673040788</v>
      </c>
      <c r="G32" s="59">
        <f>FBiH!G19</f>
        <v>3504</v>
      </c>
      <c r="H32" s="62">
        <f t="shared" si="8"/>
        <v>19.989731302413144</v>
      </c>
      <c r="I32" s="59">
        <f>FBiH!I19</f>
        <v>22715562</v>
      </c>
      <c r="J32" s="60">
        <f t="shared" si="9"/>
        <v>20.383175555395713</v>
      </c>
      <c r="K32" s="59">
        <f>FBiH!K19</f>
        <v>20649</v>
      </c>
      <c r="L32" s="62">
        <f t="shared" si="10"/>
        <v>11.300093579156474</v>
      </c>
      <c r="M32" s="59">
        <f>FBiH!M19</f>
        <v>34550547</v>
      </c>
      <c r="N32" s="60">
        <f t="shared" si="11"/>
        <v>7.6846567935922412</v>
      </c>
    </row>
    <row r="33" spans="1:14" x14ac:dyDescent="0.25">
      <c r="A33" s="35" t="s">
        <v>44</v>
      </c>
      <c r="B33" s="7" t="s">
        <v>56</v>
      </c>
      <c r="C33" s="59">
        <f>FBiH!C20</f>
        <v>1313</v>
      </c>
      <c r="D33" s="60">
        <f t="shared" si="6"/>
        <v>0.79477494491658807</v>
      </c>
      <c r="E33" s="59">
        <f>FBiH!E20</f>
        <v>662263</v>
      </c>
      <c r="F33" s="60">
        <f t="shared" si="7"/>
        <v>0.1958421706148171</v>
      </c>
      <c r="G33" s="59">
        <f>FBiH!G20</f>
        <v>3410</v>
      </c>
      <c r="H33" s="62">
        <f t="shared" si="8"/>
        <v>19.453477095099551</v>
      </c>
      <c r="I33" s="59">
        <f>FBiH!I20</f>
        <v>23626446</v>
      </c>
      <c r="J33" s="60">
        <f t="shared" si="9"/>
        <v>21.200531889463129</v>
      </c>
      <c r="K33" s="59">
        <f>FBiH!K20</f>
        <v>4723</v>
      </c>
      <c r="L33" s="62">
        <f t="shared" si="10"/>
        <v>2.5846453568868237</v>
      </c>
      <c r="M33" s="59">
        <f>FBiH!M20</f>
        <v>24288709</v>
      </c>
      <c r="N33" s="60">
        <f t="shared" si="11"/>
        <v>5.4022413197809867</v>
      </c>
    </row>
    <row r="34" spans="1:14" x14ac:dyDescent="0.25">
      <c r="A34" s="35" t="s">
        <v>45</v>
      </c>
      <c r="B34" s="7" t="s">
        <v>21</v>
      </c>
      <c r="C34" s="59">
        <f>RS!C24</f>
        <v>4444</v>
      </c>
      <c r="D34" s="60">
        <f t="shared" si="6"/>
        <v>2.6900075058715287</v>
      </c>
      <c r="E34" s="59">
        <f>RS!E24</f>
        <v>12807165</v>
      </c>
      <c r="F34" s="60">
        <f t="shared" si="7"/>
        <v>3.7872914431609708</v>
      </c>
      <c r="G34" s="59">
        <f>RS!G24</f>
        <v>382</v>
      </c>
      <c r="H34" s="62">
        <f t="shared" si="8"/>
        <v>2.1792458212105652</v>
      </c>
      <c r="I34" s="59">
        <f>RS!I24</f>
        <v>2804353</v>
      </c>
      <c r="J34" s="60">
        <f t="shared" si="9"/>
        <v>2.5164078933332412</v>
      </c>
      <c r="K34" s="59">
        <f>RS!K24</f>
        <v>4826</v>
      </c>
      <c r="L34" s="62">
        <f t="shared" si="10"/>
        <v>2.6410117493829799</v>
      </c>
      <c r="M34" s="59">
        <f>RS!M24</f>
        <v>15611518</v>
      </c>
      <c r="N34" s="60">
        <f t="shared" si="11"/>
        <v>3.4722795519557925</v>
      </c>
    </row>
    <row r="35" spans="1:14" ht="15.75" thickBot="1" x14ac:dyDescent="0.3">
      <c r="A35" s="44"/>
      <c r="B35" s="45" t="s">
        <v>51</v>
      </c>
      <c r="C35" s="57">
        <f t="shared" ref="C35:N35" si="12">SUM(C11:C34)</f>
        <v>165204</v>
      </c>
      <c r="D35" s="64">
        <f t="shared" si="12"/>
        <v>100</v>
      </c>
      <c r="E35" s="57">
        <f t="shared" si="12"/>
        <v>338161591</v>
      </c>
      <c r="F35" s="64">
        <f t="shared" si="12"/>
        <v>99.999999999999986</v>
      </c>
      <c r="G35" s="57">
        <f t="shared" si="12"/>
        <v>17529</v>
      </c>
      <c r="H35" s="64">
        <f t="shared" si="12"/>
        <v>100</v>
      </c>
      <c r="I35" s="57">
        <f t="shared" si="12"/>
        <v>111442704</v>
      </c>
      <c r="J35" s="65">
        <f t="shared" si="12"/>
        <v>100.00000000000001</v>
      </c>
      <c r="K35" s="57">
        <f t="shared" si="12"/>
        <v>182733</v>
      </c>
      <c r="L35" s="64">
        <f t="shared" si="12"/>
        <v>100</v>
      </c>
      <c r="M35" s="57">
        <f>SUM(M11:M34)</f>
        <v>449604295</v>
      </c>
      <c r="N35" s="65">
        <f t="shared" si="12"/>
        <v>100</v>
      </c>
    </row>
    <row r="37" spans="1:14" x14ac:dyDescent="0.25">
      <c r="A37" s="88"/>
      <c r="B37" s="88"/>
      <c r="C37" s="88"/>
      <c r="D37" s="88"/>
      <c r="E37" s="88"/>
      <c r="F37" s="88"/>
      <c r="G37" s="88"/>
      <c r="H37" s="88"/>
    </row>
    <row r="38" spans="1:14" x14ac:dyDescent="0.25">
      <c r="A38" s="88" t="s">
        <v>58</v>
      </c>
      <c r="B38" s="89"/>
      <c r="C38" s="88"/>
      <c r="D38" s="88"/>
      <c r="E38" s="88"/>
      <c r="F38" s="88"/>
      <c r="G38" s="88"/>
      <c r="H38" s="88"/>
    </row>
    <row r="39" spans="1:14" x14ac:dyDescent="0.25">
      <c r="A39" s="88" t="s">
        <v>59</v>
      </c>
      <c r="B39" s="88"/>
      <c r="C39" s="90"/>
      <c r="D39" s="90"/>
      <c r="E39" s="88"/>
      <c r="F39" s="88"/>
      <c r="G39" s="88"/>
      <c r="H39" s="91"/>
      <c r="I39" s="11"/>
    </row>
    <row r="40" spans="1:14" x14ac:dyDescent="0.25">
      <c r="C40" s="30"/>
    </row>
    <row r="41" spans="1:14" x14ac:dyDescent="0.25">
      <c r="B41" s="37"/>
      <c r="C41" s="8"/>
    </row>
    <row r="42" spans="1:14" x14ac:dyDescent="0.25">
      <c r="B42" s="37"/>
    </row>
    <row r="43" spans="1:14" x14ac:dyDescent="0.25">
      <c r="B43" s="37"/>
      <c r="C43" s="8"/>
      <c r="E43" s="31"/>
      <c r="F43" s="31"/>
    </row>
    <row r="44" spans="1:14" x14ac:dyDescent="0.25">
      <c r="B44" s="37"/>
      <c r="C44" s="8"/>
      <c r="D44" s="16"/>
      <c r="I44" s="8"/>
    </row>
    <row r="45" spans="1:14" x14ac:dyDescent="0.25">
      <c r="B45" s="37"/>
      <c r="C45" s="8"/>
      <c r="I45" s="8"/>
    </row>
    <row r="46" spans="1:14" x14ac:dyDescent="0.25">
      <c r="B46" s="37"/>
    </row>
    <row r="47" spans="1:14" x14ac:dyDescent="0.25">
      <c r="B47" s="37"/>
    </row>
    <row r="48" spans="1:14" x14ac:dyDescent="0.25">
      <c r="B48" s="37"/>
    </row>
    <row r="49" spans="2:4" x14ac:dyDescent="0.25">
      <c r="B49" s="37"/>
      <c r="D49" s="38"/>
    </row>
    <row r="50" spans="2:4" x14ac:dyDescent="0.25">
      <c r="B50" s="37"/>
    </row>
    <row r="51" spans="2:4" x14ac:dyDescent="0.25">
      <c r="B51" s="37"/>
    </row>
    <row r="52" spans="2:4" x14ac:dyDescent="0.25">
      <c r="B52" s="37"/>
    </row>
    <row r="53" spans="2:4" x14ac:dyDescent="0.25">
      <c r="B53" s="37"/>
    </row>
    <row r="54" spans="2:4" x14ac:dyDescent="0.25">
      <c r="B54" s="37"/>
    </row>
    <row r="55" spans="2:4" x14ac:dyDescent="0.25">
      <c r="B55" s="37"/>
    </row>
    <row r="56" spans="2:4" x14ac:dyDescent="0.25">
      <c r="B56" s="37"/>
    </row>
    <row r="57" spans="2:4" x14ac:dyDescent="0.25">
      <c r="B57" s="37"/>
    </row>
    <row r="58" spans="2:4" x14ac:dyDescent="0.25">
      <c r="B58" s="37"/>
    </row>
    <row r="59" spans="2:4" x14ac:dyDescent="0.25">
      <c r="B59" s="37"/>
    </row>
    <row r="60" spans="2:4" x14ac:dyDescent="0.25">
      <c r="B60" s="37"/>
    </row>
    <row r="61" spans="2:4" x14ac:dyDescent="0.25">
      <c r="B61" s="37"/>
    </row>
    <row r="62" spans="2:4" x14ac:dyDescent="0.25">
      <c r="B62" s="37"/>
    </row>
    <row r="63" spans="2:4" x14ac:dyDescent="0.25">
      <c r="B63" s="37"/>
    </row>
    <row r="64" spans="2:4" x14ac:dyDescent="0.25">
      <c r="B64" s="37"/>
    </row>
    <row r="65" spans="2:5" x14ac:dyDescent="0.25">
      <c r="B65" s="37"/>
    </row>
    <row r="66" spans="2:5" x14ac:dyDescent="0.25">
      <c r="B66" s="37"/>
    </row>
    <row r="67" spans="2:5" x14ac:dyDescent="0.25">
      <c r="B67" s="37"/>
    </row>
    <row r="68" spans="2:5" x14ac:dyDescent="0.25">
      <c r="B68" s="37"/>
    </row>
    <row r="69" spans="2:5" x14ac:dyDescent="0.25">
      <c r="B69" s="37"/>
    </row>
    <row r="70" spans="2:5" x14ac:dyDescent="0.25">
      <c r="B70" s="37"/>
    </row>
    <row r="71" spans="2:5" x14ac:dyDescent="0.25">
      <c r="B71" s="37"/>
    </row>
    <row r="72" spans="2:5" x14ac:dyDescent="0.25">
      <c r="B72" s="37"/>
    </row>
    <row r="73" spans="2:5" x14ac:dyDescent="0.25">
      <c r="B73" s="37"/>
    </row>
    <row r="74" spans="2:5" x14ac:dyDescent="0.25">
      <c r="E74" s="36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6"/>
  <sheetViews>
    <sheetView showGridLines="0" showRuler="0" view="pageLayout" topLeftCell="B1" zoomScaleNormal="65" workbookViewId="0">
      <selection activeCell="B24" sqref="B24:H26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2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48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3"/>
      <c r="K7" s="3"/>
      <c r="L7" s="3"/>
    </row>
    <row r="8" spans="1:14" ht="19.5" customHeight="1" x14ac:dyDescent="0.25">
      <c r="A8" s="4"/>
      <c r="B8" s="80" t="s">
        <v>7</v>
      </c>
      <c r="C8" s="85" t="s">
        <v>53</v>
      </c>
      <c r="D8" s="85"/>
      <c r="E8" s="86"/>
      <c r="F8" s="86"/>
      <c r="G8" s="85" t="s">
        <v>54</v>
      </c>
      <c r="H8" s="85"/>
      <c r="I8" s="85"/>
      <c r="J8" s="85"/>
      <c r="K8" s="85" t="s">
        <v>55</v>
      </c>
      <c r="L8" s="85"/>
      <c r="M8" s="85"/>
      <c r="N8" s="87"/>
    </row>
    <row r="9" spans="1:14" ht="19.5" customHeight="1" x14ac:dyDescent="0.25">
      <c r="A9" s="5"/>
      <c r="B9" s="81"/>
      <c r="C9" s="83" t="s">
        <v>46</v>
      </c>
      <c r="D9" s="83"/>
      <c r="E9" s="83" t="s">
        <v>20</v>
      </c>
      <c r="F9" s="83"/>
      <c r="G9" s="83" t="s">
        <v>46</v>
      </c>
      <c r="H9" s="83"/>
      <c r="I9" s="83" t="s">
        <v>20</v>
      </c>
      <c r="J9" s="83"/>
      <c r="K9" s="83" t="s">
        <v>46</v>
      </c>
      <c r="L9" s="83"/>
      <c r="M9" s="83" t="s">
        <v>20</v>
      </c>
      <c r="N9" s="84"/>
    </row>
    <row r="10" spans="1:14" ht="18.75" customHeight="1" thickBot="1" x14ac:dyDescent="0.3">
      <c r="A10" s="6"/>
      <c r="B10" s="82"/>
      <c r="C10" s="55" t="s">
        <v>65</v>
      </c>
      <c r="D10" s="42" t="s">
        <v>48</v>
      </c>
      <c r="E10" s="66" t="s">
        <v>65</v>
      </c>
      <c r="F10" s="42" t="s">
        <v>48</v>
      </c>
      <c r="G10" s="66" t="s">
        <v>65</v>
      </c>
      <c r="H10" s="42" t="s">
        <v>48</v>
      </c>
      <c r="I10" s="66" t="s">
        <v>65</v>
      </c>
      <c r="J10" s="42" t="s">
        <v>48</v>
      </c>
      <c r="K10" s="66" t="s">
        <v>65</v>
      </c>
      <c r="L10" s="42" t="s">
        <v>48</v>
      </c>
      <c r="M10" s="66" t="s">
        <v>65</v>
      </c>
      <c r="N10" s="56" t="s">
        <v>48</v>
      </c>
    </row>
    <row r="11" spans="1:14" x14ac:dyDescent="0.25">
      <c r="A11" s="35" t="s">
        <v>22</v>
      </c>
      <c r="B11" s="7" t="s">
        <v>50</v>
      </c>
      <c r="C11" s="63">
        <v>23405</v>
      </c>
      <c r="D11" s="26">
        <f t="shared" ref="D11:D20" si="0">C11/C$21*100</f>
        <v>17.639788066293345</v>
      </c>
      <c r="E11" s="76">
        <v>42090513</v>
      </c>
      <c r="F11" s="26">
        <f t="shared" ref="F11:F20" si="1">E11/E$21*100</f>
        <v>17.648597757169398</v>
      </c>
      <c r="G11" s="76">
        <v>509</v>
      </c>
      <c r="H11" s="51">
        <f t="shared" ref="H11:H20" si="2">G11/G$21*100</f>
        <v>3.3374860664874433</v>
      </c>
      <c r="I11" s="76">
        <v>6742432</v>
      </c>
      <c r="J11" s="26">
        <f t="shared" ref="J11:J20" si="3">I11/I$21*100</f>
        <v>7.1506002768087065</v>
      </c>
      <c r="K11" s="76">
        <f t="shared" ref="K11:K20" si="4">C11+G11</f>
        <v>23914</v>
      </c>
      <c r="L11" s="51">
        <f t="shared" ref="L11:L20" si="5">K11/K$21*100</f>
        <v>16.165316965673881</v>
      </c>
      <c r="M11" s="76">
        <f>E11+I11</f>
        <v>48832945</v>
      </c>
      <c r="N11" s="26">
        <f t="shared" ref="N11:N20" si="6">M11/M$21*100</f>
        <v>14.674068962961167</v>
      </c>
    </row>
    <row r="12" spans="1:14" x14ac:dyDescent="0.25">
      <c r="A12" s="35" t="s">
        <v>23</v>
      </c>
      <c r="B12" s="52" t="s">
        <v>63</v>
      </c>
      <c r="C12" s="59">
        <v>34139</v>
      </c>
      <c r="D12" s="26">
        <f t="shared" si="0"/>
        <v>25.729746840213142</v>
      </c>
      <c r="E12" s="76">
        <v>62404119</v>
      </c>
      <c r="F12" s="26">
        <f t="shared" si="1"/>
        <v>26.166114787470807</v>
      </c>
      <c r="G12" s="76">
        <v>0</v>
      </c>
      <c r="H12" s="51">
        <f t="shared" si="2"/>
        <v>0</v>
      </c>
      <c r="I12" s="76">
        <v>0</v>
      </c>
      <c r="J12" s="26">
        <f t="shared" si="3"/>
        <v>0</v>
      </c>
      <c r="K12" s="76">
        <f t="shared" si="4"/>
        <v>34139</v>
      </c>
      <c r="L12" s="51">
        <f t="shared" si="5"/>
        <v>23.077183068124974</v>
      </c>
      <c r="M12" s="76">
        <f t="shared" ref="M12:M20" si="7">E12+I12</f>
        <v>62404119</v>
      </c>
      <c r="N12" s="26">
        <f t="shared" si="6"/>
        <v>18.752142550051719</v>
      </c>
    </row>
    <row r="13" spans="1:14" x14ac:dyDescent="0.25">
      <c r="A13" s="35" t="s">
        <v>24</v>
      </c>
      <c r="B13" s="7" t="s">
        <v>0</v>
      </c>
      <c r="C13" s="59">
        <v>3939</v>
      </c>
      <c r="D13" s="26">
        <f t="shared" si="0"/>
        <v>2.9687299804797904</v>
      </c>
      <c r="E13" s="76">
        <v>11186407</v>
      </c>
      <c r="F13" s="26">
        <f t="shared" si="1"/>
        <v>4.6904725891790404</v>
      </c>
      <c r="G13" s="76">
        <v>0</v>
      </c>
      <c r="H13" s="77">
        <f t="shared" si="2"/>
        <v>0</v>
      </c>
      <c r="I13" s="78">
        <v>0</v>
      </c>
      <c r="J13" s="69">
        <f t="shared" si="3"/>
        <v>0</v>
      </c>
      <c r="K13" s="76">
        <f t="shared" si="4"/>
        <v>3939</v>
      </c>
      <c r="L13" s="77">
        <f t="shared" si="5"/>
        <v>2.6626738951153892</v>
      </c>
      <c r="M13" s="76">
        <f t="shared" si="7"/>
        <v>11186407</v>
      </c>
      <c r="N13" s="26">
        <f t="shared" si="6"/>
        <v>3.3614623849893048</v>
      </c>
    </row>
    <row r="14" spans="1:14" x14ac:dyDescent="0.25">
      <c r="A14" s="35" t="s">
        <v>25</v>
      </c>
      <c r="B14" s="7" t="s">
        <v>1</v>
      </c>
      <c r="C14" s="59">
        <v>8139</v>
      </c>
      <c r="D14" s="26">
        <f t="shared" si="0"/>
        <v>6.1341694113036329</v>
      </c>
      <c r="E14" s="76">
        <v>20789030</v>
      </c>
      <c r="F14" s="26">
        <f t="shared" si="1"/>
        <v>8.7168628292016148</v>
      </c>
      <c r="G14" s="76">
        <v>426</v>
      </c>
      <c r="H14" s="51">
        <f t="shared" si="2"/>
        <v>2.7932594583961707</v>
      </c>
      <c r="I14" s="78">
        <v>4072623</v>
      </c>
      <c r="J14" s="69">
        <f t="shared" si="3"/>
        <v>4.3191683877772151</v>
      </c>
      <c r="K14" s="76">
        <f t="shared" si="4"/>
        <v>8565</v>
      </c>
      <c r="L14" s="77">
        <f t="shared" si="5"/>
        <v>5.7897440750604998</v>
      </c>
      <c r="M14" s="76">
        <f t="shared" si="7"/>
        <v>24861653</v>
      </c>
      <c r="N14" s="26">
        <f t="shared" si="6"/>
        <v>7.4708091157559791</v>
      </c>
    </row>
    <row r="15" spans="1:14" x14ac:dyDescent="0.25">
      <c r="A15" s="35" t="s">
        <v>26</v>
      </c>
      <c r="B15" s="7" t="s">
        <v>2</v>
      </c>
      <c r="C15" s="59">
        <v>15815</v>
      </c>
      <c r="D15" s="26">
        <f t="shared" si="0"/>
        <v>11.919386809161686</v>
      </c>
      <c r="E15" s="76">
        <v>34206917</v>
      </c>
      <c r="F15" s="26">
        <f t="shared" si="1"/>
        <v>14.34299740290359</v>
      </c>
      <c r="G15" s="76">
        <v>0</v>
      </c>
      <c r="H15" s="77">
        <f t="shared" si="2"/>
        <v>0</v>
      </c>
      <c r="I15" s="76">
        <v>0</v>
      </c>
      <c r="J15" s="69">
        <f t="shared" si="3"/>
        <v>0</v>
      </c>
      <c r="K15" s="76">
        <f t="shared" si="4"/>
        <v>15815</v>
      </c>
      <c r="L15" s="77">
        <f t="shared" si="5"/>
        <v>10.690578230832669</v>
      </c>
      <c r="M15" s="76">
        <f t="shared" si="7"/>
        <v>34206917</v>
      </c>
      <c r="N15" s="26">
        <f t="shared" si="6"/>
        <v>10.279016738971789</v>
      </c>
    </row>
    <row r="16" spans="1:14" x14ac:dyDescent="0.25">
      <c r="A16" s="35" t="s">
        <v>27</v>
      </c>
      <c r="B16" s="7" t="s">
        <v>3</v>
      </c>
      <c r="C16" s="63">
        <v>4534</v>
      </c>
      <c r="D16" s="26">
        <f t="shared" si="0"/>
        <v>3.4171672331798346</v>
      </c>
      <c r="E16" s="76">
        <v>9944762</v>
      </c>
      <c r="F16" s="26">
        <f t="shared" si="1"/>
        <v>4.1698494938463559</v>
      </c>
      <c r="G16" s="76">
        <v>2356</v>
      </c>
      <c r="H16" s="77">
        <f t="shared" si="2"/>
        <v>15.44816733328962</v>
      </c>
      <c r="I16" s="76">
        <v>21096862</v>
      </c>
      <c r="J16" s="69">
        <f t="shared" si="3"/>
        <v>22.374007962853028</v>
      </c>
      <c r="K16" s="76">
        <f t="shared" si="4"/>
        <v>6890</v>
      </c>
      <c r="L16" s="77">
        <f t="shared" si="5"/>
        <v>4.6574823907958951</v>
      </c>
      <c r="M16" s="76">
        <f t="shared" si="7"/>
        <v>31041624</v>
      </c>
      <c r="N16" s="26">
        <f t="shared" si="6"/>
        <v>9.3278611662333795</v>
      </c>
    </row>
    <row r="17" spans="1:20" x14ac:dyDescent="0.25">
      <c r="A17" s="35" t="s">
        <v>28</v>
      </c>
      <c r="B17" s="7" t="s">
        <v>4</v>
      </c>
      <c r="C17" s="59">
        <v>11863</v>
      </c>
      <c r="D17" s="60">
        <f t="shared" si="0"/>
        <v>8.9408590399674424</v>
      </c>
      <c r="E17" s="67">
        <v>29451109</v>
      </c>
      <c r="F17" s="60">
        <f t="shared" si="1"/>
        <v>12.348881949800695</v>
      </c>
      <c r="G17" s="67">
        <v>775</v>
      </c>
      <c r="H17" s="79">
        <f t="shared" si="2"/>
        <v>5.0816339912136907</v>
      </c>
      <c r="I17" s="67">
        <v>3034226</v>
      </c>
      <c r="J17" s="60">
        <f t="shared" si="3"/>
        <v>3.2179096912657292</v>
      </c>
      <c r="K17" s="67">
        <f t="shared" si="4"/>
        <v>12638</v>
      </c>
      <c r="L17" s="79">
        <f t="shared" si="5"/>
        <v>8.5429989049170576</v>
      </c>
      <c r="M17" s="67">
        <f t="shared" si="7"/>
        <v>32485335</v>
      </c>
      <c r="N17" s="26">
        <f t="shared" si="6"/>
        <v>9.7616894921020236</v>
      </c>
    </row>
    <row r="18" spans="1:20" x14ac:dyDescent="0.25">
      <c r="A18" s="35" t="s">
        <v>29</v>
      </c>
      <c r="B18" s="7" t="s">
        <v>5</v>
      </c>
      <c r="C18" s="59">
        <v>12391</v>
      </c>
      <c r="D18" s="60">
        <f t="shared" si="0"/>
        <v>9.3387999969852959</v>
      </c>
      <c r="E18" s="67">
        <v>15922004</v>
      </c>
      <c r="F18" s="60">
        <f t="shared" si="1"/>
        <v>6.6761135480587335</v>
      </c>
      <c r="G18" s="67">
        <v>4271</v>
      </c>
      <c r="H18" s="79">
        <f t="shared" si="2"/>
        <v>28.004721001901515</v>
      </c>
      <c r="I18" s="67">
        <v>13003681</v>
      </c>
      <c r="J18" s="60">
        <f t="shared" si="3"/>
        <v>13.790888059105692</v>
      </c>
      <c r="K18" s="67">
        <f t="shared" si="4"/>
        <v>16662</v>
      </c>
      <c r="L18" s="79">
        <f t="shared" si="5"/>
        <v>11.263130855651845</v>
      </c>
      <c r="M18" s="67">
        <f t="shared" si="7"/>
        <v>28925685</v>
      </c>
      <c r="N18" s="60">
        <f t="shared" si="6"/>
        <v>8.6920315064121443</v>
      </c>
    </row>
    <row r="19" spans="1:20" x14ac:dyDescent="0.25">
      <c r="A19" s="35" t="s">
        <v>30</v>
      </c>
      <c r="B19" s="7" t="s">
        <v>6</v>
      </c>
      <c r="C19" s="59">
        <v>17145</v>
      </c>
      <c r="D19" s="60">
        <f t="shared" si="0"/>
        <v>12.921775962255902</v>
      </c>
      <c r="E19" s="67">
        <v>11834985</v>
      </c>
      <c r="F19" s="60">
        <f t="shared" si="1"/>
        <v>4.962422048102229</v>
      </c>
      <c r="G19" s="67">
        <v>3504</v>
      </c>
      <c r="H19" s="79">
        <f t="shared" si="2"/>
        <v>22.975542587371319</v>
      </c>
      <c r="I19" s="67">
        <v>22715562</v>
      </c>
      <c r="J19" s="60">
        <f t="shared" si="3"/>
        <v>24.090699605878907</v>
      </c>
      <c r="K19" s="67">
        <f t="shared" si="4"/>
        <v>20649</v>
      </c>
      <c r="L19" s="79">
        <f t="shared" si="5"/>
        <v>13.958251652764069</v>
      </c>
      <c r="M19" s="67">
        <f t="shared" si="7"/>
        <v>34550547</v>
      </c>
      <c r="N19" s="60">
        <f t="shared" si="6"/>
        <v>10.382275928392831</v>
      </c>
    </row>
    <row r="20" spans="1:20" x14ac:dyDescent="0.25">
      <c r="A20" s="35" t="s">
        <v>31</v>
      </c>
      <c r="B20" s="7" t="s">
        <v>56</v>
      </c>
      <c r="C20" s="59">
        <v>1313</v>
      </c>
      <c r="D20" s="69">
        <f t="shared" si="0"/>
        <v>0.98957666015993007</v>
      </c>
      <c r="E20" s="12">
        <v>662263</v>
      </c>
      <c r="F20" s="69">
        <f t="shared" si="1"/>
        <v>0.27768759426753192</v>
      </c>
      <c r="G20" s="76">
        <v>3410</v>
      </c>
      <c r="H20" s="77">
        <f t="shared" si="2"/>
        <v>22.359189561340241</v>
      </c>
      <c r="I20" s="76">
        <v>23626446</v>
      </c>
      <c r="J20" s="69">
        <f t="shared" si="3"/>
        <v>25.056726016310719</v>
      </c>
      <c r="K20" s="76">
        <f t="shared" si="4"/>
        <v>4723</v>
      </c>
      <c r="L20" s="77">
        <f t="shared" si="5"/>
        <v>3.1926399610637173</v>
      </c>
      <c r="M20" s="76">
        <f t="shared" si="7"/>
        <v>24288709</v>
      </c>
      <c r="N20" s="26">
        <f t="shared" si="6"/>
        <v>7.2986421541296673</v>
      </c>
    </row>
    <row r="21" spans="1:20" ht="15.75" thickBot="1" x14ac:dyDescent="0.3">
      <c r="A21" s="44"/>
      <c r="B21" s="45" t="s">
        <v>51</v>
      </c>
      <c r="C21" s="50">
        <f>SUM(C11:C20)</f>
        <v>132683</v>
      </c>
      <c r="D21" s="46">
        <f t="shared" ref="D21:N21" si="8">SUM(D11:D20)</f>
        <v>100.00000000000001</v>
      </c>
      <c r="E21" s="50">
        <f t="shared" si="8"/>
        <v>238492109</v>
      </c>
      <c r="F21" s="46">
        <f t="shared" si="8"/>
        <v>100</v>
      </c>
      <c r="G21" s="50">
        <f>SUM(G11:G20)</f>
        <v>15251</v>
      </c>
      <c r="H21" s="46">
        <f t="shared" si="8"/>
        <v>100</v>
      </c>
      <c r="I21" s="50">
        <f>SUM(I11:I20)</f>
        <v>94291832</v>
      </c>
      <c r="J21" s="47">
        <f t="shared" si="8"/>
        <v>100</v>
      </c>
      <c r="K21" s="57">
        <f t="shared" si="8"/>
        <v>147934</v>
      </c>
      <c r="L21" s="46">
        <f t="shared" si="8"/>
        <v>100</v>
      </c>
      <c r="M21" s="57">
        <f>SUM(M11:M20)</f>
        <v>332783941</v>
      </c>
      <c r="N21" s="47">
        <f t="shared" si="8"/>
        <v>100</v>
      </c>
    </row>
    <row r="22" spans="1:20" x14ac:dyDescent="0.25">
      <c r="M22" s="8"/>
    </row>
    <row r="24" spans="1:20" x14ac:dyDescent="0.25">
      <c r="B24" s="88"/>
      <c r="C24" s="88"/>
      <c r="D24" s="88"/>
      <c r="E24" s="88"/>
      <c r="F24" s="88"/>
      <c r="G24" s="88"/>
      <c r="H24" s="88"/>
    </row>
    <row r="25" spans="1:20" x14ac:dyDescent="0.25">
      <c r="B25" s="88" t="s">
        <v>61</v>
      </c>
      <c r="C25" s="88"/>
      <c r="D25" s="92"/>
      <c r="E25" s="93"/>
      <c r="F25" s="88"/>
      <c r="G25" s="88"/>
      <c r="H25" s="88"/>
      <c r="R25" s="14"/>
      <c r="S25" s="14"/>
      <c r="T25" s="14"/>
    </row>
    <row r="26" spans="1:20" ht="15.75" x14ac:dyDescent="0.25">
      <c r="B26" s="88" t="s">
        <v>62</v>
      </c>
      <c r="C26" s="63"/>
      <c r="D26" s="12"/>
      <c r="E26" s="76"/>
      <c r="F26" s="14"/>
      <c r="G26" s="88"/>
      <c r="H26" s="94"/>
      <c r="I26" s="22"/>
      <c r="J26" s="34"/>
      <c r="K26" s="13"/>
      <c r="L26" s="14"/>
      <c r="M26" s="22"/>
      <c r="R26" s="20"/>
      <c r="S26" s="20"/>
    </row>
    <row r="27" spans="1:20" x14ac:dyDescent="0.25">
      <c r="B27" s="74"/>
      <c r="C27" s="75"/>
      <c r="D27" s="71"/>
      <c r="E27" s="70"/>
      <c r="F27" s="73"/>
      <c r="G27" s="16"/>
      <c r="I27" s="12"/>
      <c r="K27" s="13"/>
      <c r="L27" s="14"/>
    </row>
    <row r="28" spans="1:20" x14ac:dyDescent="0.25">
      <c r="B28" s="15"/>
      <c r="C28" s="39"/>
      <c r="D28" s="12"/>
      <c r="E28" s="41"/>
      <c r="F28" s="14"/>
      <c r="H28" s="19"/>
      <c r="I28" s="12"/>
      <c r="K28" s="13"/>
      <c r="L28" s="14"/>
      <c r="S28" s="23"/>
      <c r="T28" s="21"/>
    </row>
    <row r="29" spans="1:20" x14ac:dyDescent="0.25">
      <c r="B29" s="15"/>
      <c r="C29" s="39"/>
      <c r="D29" s="12"/>
      <c r="E29" s="41"/>
      <c r="F29" s="14"/>
      <c r="H29" s="15"/>
      <c r="I29" s="12"/>
      <c r="J29" s="12"/>
      <c r="K29" s="14"/>
      <c r="L29" s="14"/>
    </row>
    <row r="30" spans="1:20" x14ac:dyDescent="0.25">
      <c r="B30" s="15"/>
      <c r="C30" s="39"/>
      <c r="D30" s="12"/>
      <c r="E30" s="41"/>
      <c r="F30" s="14"/>
      <c r="H30" s="15"/>
      <c r="I30" s="12"/>
      <c r="J30" s="12"/>
      <c r="K30" s="14"/>
      <c r="L30" s="14"/>
    </row>
    <row r="31" spans="1:20" x14ac:dyDescent="0.25">
      <c r="B31" s="15"/>
      <c r="C31" s="39"/>
      <c r="D31" s="12"/>
      <c r="E31" s="41"/>
      <c r="F31" s="14"/>
      <c r="H31" s="15"/>
      <c r="I31" s="12"/>
      <c r="J31" s="12"/>
      <c r="K31" s="14"/>
      <c r="L31" s="14"/>
    </row>
    <row r="32" spans="1:20" x14ac:dyDescent="0.25">
      <c r="B32" s="15"/>
      <c r="C32" s="40"/>
      <c r="D32" s="12"/>
      <c r="E32" s="41"/>
      <c r="F32" s="14"/>
      <c r="H32" s="15"/>
      <c r="I32" s="12"/>
      <c r="J32" s="12"/>
      <c r="K32" s="14"/>
      <c r="L32" s="14"/>
    </row>
    <row r="33" spans="2:12" x14ac:dyDescent="0.25">
      <c r="B33" s="15"/>
      <c r="C33" s="39"/>
      <c r="D33" s="12"/>
      <c r="E33" s="41"/>
      <c r="F33" s="14"/>
      <c r="H33" s="15"/>
      <c r="I33" s="12"/>
      <c r="J33" s="12"/>
      <c r="K33" s="14"/>
      <c r="L33" s="14"/>
    </row>
    <row r="34" spans="2:12" x14ac:dyDescent="0.25">
      <c r="B34" s="15"/>
      <c r="C34" s="39"/>
      <c r="D34" s="12"/>
      <c r="E34" s="41"/>
      <c r="F34" s="14"/>
      <c r="H34" s="15"/>
      <c r="I34" s="12"/>
      <c r="J34" s="12"/>
      <c r="K34" s="14"/>
      <c r="L34" s="14"/>
    </row>
    <row r="35" spans="2:12" x14ac:dyDescent="0.25">
      <c r="B35" s="15"/>
      <c r="C35" s="39"/>
      <c r="D35" s="12"/>
      <c r="E35" s="41"/>
      <c r="F35" s="14"/>
      <c r="H35" s="15"/>
      <c r="I35" s="12"/>
      <c r="J35" s="12"/>
      <c r="K35" s="14"/>
      <c r="L35" s="14"/>
    </row>
    <row r="36" spans="2:12" x14ac:dyDescent="0.25">
      <c r="B36" s="15"/>
      <c r="C36" s="39"/>
      <c r="D36" s="12"/>
      <c r="E36" s="17"/>
      <c r="F36" s="14"/>
      <c r="H36" s="15"/>
      <c r="I36" s="12"/>
    </row>
    <row r="37" spans="2:12" x14ac:dyDescent="0.25">
      <c r="B37" s="15"/>
      <c r="C37" s="12"/>
      <c r="D37" s="12"/>
      <c r="E37" s="14"/>
      <c r="F37" s="14"/>
      <c r="H37" s="15"/>
      <c r="I37" s="12"/>
    </row>
    <row r="38" spans="2:12" x14ac:dyDescent="0.25">
      <c r="B38" s="15"/>
      <c r="C38" s="12"/>
      <c r="D38" s="12"/>
      <c r="E38" s="14"/>
      <c r="F38" s="14"/>
      <c r="H38" s="15"/>
      <c r="I38" s="12"/>
    </row>
    <row r="39" spans="2:12" x14ac:dyDescent="0.25">
      <c r="B39" s="24"/>
      <c r="E39" s="21"/>
      <c r="H39" s="24"/>
      <c r="I39" s="12"/>
    </row>
    <row r="40" spans="2:12" x14ac:dyDescent="0.25">
      <c r="B40" s="25"/>
      <c r="C40" s="12"/>
      <c r="D40" s="12"/>
      <c r="E40" s="12"/>
      <c r="F40" s="12"/>
      <c r="H40" s="15"/>
      <c r="I40" s="12"/>
      <c r="J40" s="12"/>
      <c r="K40" s="14"/>
      <c r="L40" s="14"/>
    </row>
    <row r="41" spans="2:12" x14ac:dyDescent="0.25">
      <c r="B41" s="25"/>
      <c r="C41" s="12"/>
      <c r="D41" s="12"/>
      <c r="E41" s="12"/>
      <c r="F41" s="12"/>
      <c r="H41" s="15"/>
      <c r="I41" s="12"/>
      <c r="J41" s="12"/>
      <c r="K41" s="14"/>
      <c r="L41" s="14"/>
    </row>
    <row r="42" spans="2:12" x14ac:dyDescent="0.25">
      <c r="B42" s="25"/>
      <c r="C42" s="12"/>
      <c r="D42" s="12"/>
      <c r="E42" s="12"/>
      <c r="F42" s="12"/>
      <c r="H42" s="15"/>
      <c r="I42" s="12"/>
      <c r="J42" s="12"/>
      <c r="K42" s="14"/>
      <c r="L42" s="14"/>
    </row>
    <row r="43" spans="2:12" x14ac:dyDescent="0.25">
      <c r="B43" s="25"/>
      <c r="C43" s="12"/>
      <c r="D43" s="12"/>
      <c r="E43" s="12"/>
      <c r="F43" s="12"/>
      <c r="H43" s="15"/>
      <c r="I43" s="12"/>
      <c r="J43" s="12"/>
      <c r="K43" s="14"/>
      <c r="L43" s="14"/>
    </row>
    <row r="44" spans="2:12" x14ac:dyDescent="0.25">
      <c r="B44" s="25"/>
      <c r="C44" s="12"/>
      <c r="D44" s="12"/>
      <c r="E44" s="12"/>
      <c r="F44" s="12"/>
      <c r="H44" s="15"/>
      <c r="I44" s="12"/>
      <c r="J44" s="12"/>
      <c r="K44" s="14"/>
      <c r="L44" s="14"/>
    </row>
    <row r="45" spans="2:12" x14ac:dyDescent="0.25">
      <c r="B45" s="25"/>
      <c r="C45" s="12"/>
      <c r="D45" s="12"/>
      <c r="E45" s="12"/>
      <c r="F45" s="12"/>
      <c r="H45" s="15"/>
      <c r="I45" s="12"/>
      <c r="J45" s="12"/>
      <c r="K45" s="14"/>
      <c r="L45" s="14"/>
    </row>
    <row r="46" spans="2:12" x14ac:dyDescent="0.25">
      <c r="B46" s="25"/>
      <c r="C46" s="12"/>
      <c r="D46" s="12"/>
      <c r="E46" s="12"/>
      <c r="F46" s="12"/>
      <c r="H46" s="15"/>
      <c r="I46" s="12"/>
      <c r="J46" s="12"/>
      <c r="K46" s="14"/>
      <c r="L46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4"/>
  <sheetViews>
    <sheetView showGridLines="0" showRuler="0" view="pageLayout" topLeftCell="B1" zoomScale="90" zoomScaleNormal="70" zoomScalePageLayoutView="90" workbookViewId="0">
      <selection activeCell="E25" sqref="E25:J2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48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80" t="s">
        <v>7</v>
      </c>
      <c r="C8" s="85" t="s">
        <v>53</v>
      </c>
      <c r="D8" s="85"/>
      <c r="E8" s="86"/>
      <c r="F8" s="86"/>
      <c r="G8" s="85" t="s">
        <v>54</v>
      </c>
      <c r="H8" s="85"/>
      <c r="I8" s="85"/>
      <c r="J8" s="85"/>
      <c r="K8" s="85" t="s">
        <v>55</v>
      </c>
      <c r="L8" s="85"/>
      <c r="M8" s="85"/>
      <c r="N8" s="87"/>
    </row>
    <row r="9" spans="1:14" ht="21.6" customHeight="1" x14ac:dyDescent="0.25">
      <c r="A9" s="5"/>
      <c r="B9" s="81"/>
      <c r="C9" s="83" t="s">
        <v>46</v>
      </c>
      <c r="D9" s="83"/>
      <c r="E9" s="83" t="s">
        <v>20</v>
      </c>
      <c r="F9" s="83"/>
      <c r="G9" s="83" t="s">
        <v>46</v>
      </c>
      <c r="H9" s="83"/>
      <c r="I9" s="83" t="s">
        <v>20</v>
      </c>
      <c r="J9" s="83"/>
      <c r="K9" s="83" t="s">
        <v>46</v>
      </c>
      <c r="L9" s="83"/>
      <c r="M9" s="83" t="s">
        <v>20</v>
      </c>
      <c r="N9" s="84"/>
    </row>
    <row r="10" spans="1:14" ht="18.75" customHeight="1" thickBot="1" x14ac:dyDescent="0.3">
      <c r="A10" s="6"/>
      <c r="B10" s="82"/>
      <c r="C10" s="55" t="s">
        <v>65</v>
      </c>
      <c r="D10" s="42" t="s">
        <v>48</v>
      </c>
      <c r="E10" s="58" t="s">
        <v>65</v>
      </c>
      <c r="F10" s="42" t="s">
        <v>48</v>
      </c>
      <c r="G10" s="58" t="s">
        <v>65</v>
      </c>
      <c r="H10" s="42" t="s">
        <v>48</v>
      </c>
      <c r="I10" s="58" t="s">
        <v>65</v>
      </c>
      <c r="J10" s="42" t="s">
        <v>48</v>
      </c>
      <c r="K10" s="58" t="s">
        <v>65</v>
      </c>
      <c r="L10" s="42" t="s">
        <v>48</v>
      </c>
      <c r="M10" s="58" t="s">
        <v>65</v>
      </c>
      <c r="N10" s="56" t="s">
        <v>48</v>
      </c>
    </row>
    <row r="11" spans="1:14" x14ac:dyDescent="0.25">
      <c r="A11" s="43" t="s">
        <v>22</v>
      </c>
      <c r="B11" s="9" t="s">
        <v>9</v>
      </c>
      <c r="C11" s="63">
        <v>1895</v>
      </c>
      <c r="D11" s="26">
        <f>C11/C$25*100</f>
        <v>5.8270040896651398</v>
      </c>
      <c r="E11" s="67">
        <v>7272023</v>
      </c>
      <c r="F11" s="26">
        <f t="shared" ref="F11:F24" si="0">E11/E$25*100</f>
        <v>7.2961380495586399</v>
      </c>
      <c r="G11" s="67">
        <v>0</v>
      </c>
      <c r="H11" s="51">
        <f t="shared" ref="H11:H24" si="1">G11/G$25*100</f>
        <v>0</v>
      </c>
      <c r="I11" s="68">
        <v>0</v>
      </c>
      <c r="J11" s="26">
        <f t="shared" ref="J11:J24" si="2">I11/I$25*100</f>
        <v>0</v>
      </c>
      <c r="K11" s="67">
        <f>C11+G11</f>
        <v>1895</v>
      </c>
      <c r="L11" s="51">
        <f t="shared" ref="L11:L24" si="3">K11/K$25*100</f>
        <v>5.445558780424725</v>
      </c>
      <c r="M11" s="67">
        <f t="shared" ref="M11:M24" si="4">E11+I11</f>
        <v>7272023</v>
      </c>
      <c r="N11" s="26">
        <f t="shared" ref="N11:N24" si="5">M11/M$25*100</f>
        <v>6.2249623040861524</v>
      </c>
    </row>
    <row r="12" spans="1:14" x14ac:dyDescent="0.25">
      <c r="A12" s="43" t="s">
        <v>23</v>
      </c>
      <c r="B12" s="9" t="s">
        <v>10</v>
      </c>
      <c r="C12" s="59">
        <v>2857</v>
      </c>
      <c r="D12" s="26">
        <f t="shared" ref="D12:D24" si="6">C12/C$25*100</f>
        <v>8.7850927093262818</v>
      </c>
      <c r="E12" s="67">
        <v>8936818</v>
      </c>
      <c r="F12" s="26">
        <f t="shared" si="0"/>
        <v>8.9664537435842195</v>
      </c>
      <c r="G12" s="67">
        <v>0</v>
      </c>
      <c r="H12" s="51">
        <f t="shared" si="1"/>
        <v>0</v>
      </c>
      <c r="I12" s="68">
        <v>0</v>
      </c>
      <c r="J12" s="26">
        <f t="shared" si="2"/>
        <v>0</v>
      </c>
      <c r="K12" s="67">
        <f t="shared" ref="K12:K24" si="7">C12+G12</f>
        <v>2857</v>
      </c>
      <c r="L12" s="51">
        <f t="shared" si="3"/>
        <v>8.2100060346561676</v>
      </c>
      <c r="M12" s="67">
        <f t="shared" si="4"/>
        <v>8936818</v>
      </c>
      <c r="N12" s="26">
        <f t="shared" si="5"/>
        <v>7.6500521475906496</v>
      </c>
    </row>
    <row r="13" spans="1:14" x14ac:dyDescent="0.25">
      <c r="A13" s="43" t="s">
        <v>24</v>
      </c>
      <c r="B13" s="9" t="s">
        <v>11</v>
      </c>
      <c r="C13" s="59">
        <v>4415</v>
      </c>
      <c r="D13" s="26">
        <f t="shared" si="6"/>
        <v>13.575843301251499</v>
      </c>
      <c r="E13" s="67">
        <v>13538383</v>
      </c>
      <c r="F13" s="26">
        <f t="shared" si="0"/>
        <v>13.583278179372899</v>
      </c>
      <c r="G13" s="67">
        <v>0</v>
      </c>
      <c r="H13" s="51">
        <f t="shared" si="1"/>
        <v>0</v>
      </c>
      <c r="I13" s="68">
        <v>0</v>
      </c>
      <c r="J13" s="26">
        <f t="shared" si="2"/>
        <v>0</v>
      </c>
      <c r="K13" s="67">
        <f t="shared" si="7"/>
        <v>4415</v>
      </c>
      <c r="L13" s="51">
        <f t="shared" si="3"/>
        <v>12.687146182361561</v>
      </c>
      <c r="M13" s="67">
        <f t="shared" si="4"/>
        <v>13538383</v>
      </c>
      <c r="N13" s="26">
        <f t="shared" si="5"/>
        <v>11.589061782846507</v>
      </c>
    </row>
    <row r="14" spans="1:14" x14ac:dyDescent="0.25">
      <c r="A14" s="43" t="s">
        <v>25</v>
      </c>
      <c r="B14" s="9" t="s">
        <v>19</v>
      </c>
      <c r="C14" s="59">
        <v>1465</v>
      </c>
      <c r="D14" s="26">
        <f t="shared" si="6"/>
        <v>4.5047815257833399</v>
      </c>
      <c r="E14" s="67">
        <v>4456510</v>
      </c>
      <c r="F14" s="26">
        <f t="shared" si="0"/>
        <v>4.4712884130370014</v>
      </c>
      <c r="G14" s="67">
        <v>0</v>
      </c>
      <c r="H14" s="51">
        <f t="shared" si="1"/>
        <v>0</v>
      </c>
      <c r="I14" s="68">
        <v>0</v>
      </c>
      <c r="J14" s="26">
        <f t="shared" si="2"/>
        <v>0</v>
      </c>
      <c r="K14" s="67">
        <f t="shared" si="7"/>
        <v>1465</v>
      </c>
      <c r="L14" s="51">
        <f t="shared" si="3"/>
        <v>4.2098910888243912</v>
      </c>
      <c r="M14" s="67">
        <f t="shared" si="4"/>
        <v>4456510</v>
      </c>
      <c r="N14" s="26">
        <f t="shared" si="5"/>
        <v>3.8148403487974365</v>
      </c>
    </row>
    <row r="15" spans="1:14" x14ac:dyDescent="0.25">
      <c r="A15" s="43" t="s">
        <v>26</v>
      </c>
      <c r="B15" s="9" t="s">
        <v>13</v>
      </c>
      <c r="C15" s="59">
        <v>1630</v>
      </c>
      <c r="D15" s="26">
        <f t="shared" si="6"/>
        <v>5.0121459979705421</v>
      </c>
      <c r="E15" s="67">
        <v>5509879</v>
      </c>
      <c r="F15" s="26">
        <f t="shared" si="0"/>
        <v>5.5281505325772642</v>
      </c>
      <c r="G15" s="67">
        <v>1896</v>
      </c>
      <c r="H15" s="51">
        <f t="shared" si="1"/>
        <v>83.230904302019312</v>
      </c>
      <c r="I15" s="68">
        <v>14346519</v>
      </c>
      <c r="J15" s="26">
        <f t="shared" si="2"/>
        <v>83.648918842143999</v>
      </c>
      <c r="K15" s="67">
        <f t="shared" si="7"/>
        <v>3526</v>
      </c>
      <c r="L15" s="51">
        <f t="shared" si="3"/>
        <v>10.132475071122734</v>
      </c>
      <c r="M15" s="67">
        <f t="shared" si="4"/>
        <v>19856398</v>
      </c>
      <c r="N15" s="26">
        <f t="shared" si="5"/>
        <v>16.997378727340614</v>
      </c>
    </row>
    <row r="16" spans="1:14" x14ac:dyDescent="0.25">
      <c r="A16" s="43" t="s">
        <v>27</v>
      </c>
      <c r="B16" s="9" t="s">
        <v>14</v>
      </c>
      <c r="C16" s="59">
        <v>1010</v>
      </c>
      <c r="D16" s="26">
        <f t="shared" si="6"/>
        <v>3.1056855570246915</v>
      </c>
      <c r="E16" s="67">
        <v>3963463</v>
      </c>
      <c r="F16" s="26">
        <f t="shared" si="0"/>
        <v>3.9766063999409567</v>
      </c>
      <c r="G16" s="67">
        <v>0</v>
      </c>
      <c r="H16" s="51">
        <f t="shared" si="1"/>
        <v>0</v>
      </c>
      <c r="I16" s="68">
        <v>0</v>
      </c>
      <c r="J16" s="26">
        <f t="shared" si="2"/>
        <v>0</v>
      </c>
      <c r="K16" s="67">
        <f t="shared" si="7"/>
        <v>1010</v>
      </c>
      <c r="L16" s="51">
        <f t="shared" si="3"/>
        <v>2.9023822523635738</v>
      </c>
      <c r="M16" s="67">
        <f t="shared" si="4"/>
        <v>3963463</v>
      </c>
      <c r="N16" s="26">
        <f t="shared" si="5"/>
        <v>3.3927846169683749</v>
      </c>
    </row>
    <row r="17" spans="1:14" x14ac:dyDescent="0.25">
      <c r="A17" s="43" t="s">
        <v>28</v>
      </c>
      <c r="B17" s="9" t="s">
        <v>15</v>
      </c>
      <c r="C17" s="63">
        <v>3315</v>
      </c>
      <c r="D17" s="26">
        <f t="shared" si="6"/>
        <v>10.193413486670151</v>
      </c>
      <c r="E17" s="67">
        <v>9531171</v>
      </c>
      <c r="F17" s="26">
        <f t="shared" si="0"/>
        <v>9.5627777016037854</v>
      </c>
      <c r="G17" s="67">
        <v>0</v>
      </c>
      <c r="H17" s="51">
        <f t="shared" si="1"/>
        <v>0</v>
      </c>
      <c r="I17" s="68">
        <v>0</v>
      </c>
      <c r="J17" s="26">
        <f t="shared" si="2"/>
        <v>0</v>
      </c>
      <c r="K17" s="67">
        <f t="shared" si="7"/>
        <v>3315</v>
      </c>
      <c r="L17" s="51">
        <f t="shared" si="3"/>
        <v>9.5261358085002446</v>
      </c>
      <c r="M17" s="67">
        <f t="shared" si="4"/>
        <v>9531171</v>
      </c>
      <c r="N17" s="26">
        <f t="shared" si="5"/>
        <v>8.1588273564040055</v>
      </c>
    </row>
    <row r="18" spans="1:14" x14ac:dyDescent="0.25">
      <c r="A18" s="43" t="s">
        <v>29</v>
      </c>
      <c r="B18" s="9" t="s">
        <v>16</v>
      </c>
      <c r="C18" s="59">
        <v>1563</v>
      </c>
      <c r="D18" s="26">
        <f t="shared" si="6"/>
        <v>4.8061252729005872</v>
      </c>
      <c r="E18" s="67">
        <v>5723726</v>
      </c>
      <c r="F18" s="26">
        <f t="shared" si="0"/>
        <v>5.742706679262163</v>
      </c>
      <c r="G18" s="67">
        <v>0</v>
      </c>
      <c r="H18" s="51">
        <f t="shared" si="1"/>
        <v>0</v>
      </c>
      <c r="I18" s="68">
        <v>0</v>
      </c>
      <c r="J18" s="26">
        <f t="shared" si="2"/>
        <v>0</v>
      </c>
      <c r="K18" s="67">
        <f t="shared" si="7"/>
        <v>1563</v>
      </c>
      <c r="L18" s="51">
        <f t="shared" si="3"/>
        <v>4.4915083766774906</v>
      </c>
      <c r="M18" s="67">
        <f t="shared" si="4"/>
        <v>5723726</v>
      </c>
      <c r="N18" s="26">
        <f t="shared" si="5"/>
        <v>4.8995965206542689</v>
      </c>
    </row>
    <row r="19" spans="1:14" x14ac:dyDescent="0.25">
      <c r="A19" s="43" t="s">
        <v>30</v>
      </c>
      <c r="B19" s="9" t="s">
        <v>8</v>
      </c>
      <c r="C19" s="59">
        <v>3509</v>
      </c>
      <c r="D19" s="26">
        <f t="shared" si="6"/>
        <v>10.789951108514497</v>
      </c>
      <c r="E19" s="67">
        <v>10488761</v>
      </c>
      <c r="F19" s="26">
        <f t="shared" si="0"/>
        <v>10.523543204528744</v>
      </c>
      <c r="G19" s="67">
        <v>0</v>
      </c>
      <c r="H19" s="51">
        <f t="shared" si="1"/>
        <v>0</v>
      </c>
      <c r="I19" s="68">
        <v>0</v>
      </c>
      <c r="J19" s="26">
        <f t="shared" si="2"/>
        <v>0</v>
      </c>
      <c r="K19" s="67">
        <f t="shared" si="7"/>
        <v>3509</v>
      </c>
      <c r="L19" s="51">
        <f t="shared" si="3"/>
        <v>10.083623092617604</v>
      </c>
      <c r="M19" s="67">
        <f t="shared" si="4"/>
        <v>10488761</v>
      </c>
      <c r="N19" s="26">
        <f t="shared" si="5"/>
        <v>8.9785389624825136</v>
      </c>
    </row>
    <row r="20" spans="1:14" x14ac:dyDescent="0.25">
      <c r="A20" s="43" t="s">
        <v>31</v>
      </c>
      <c r="B20" s="9" t="s">
        <v>12</v>
      </c>
      <c r="C20" s="59">
        <v>1244</v>
      </c>
      <c r="D20" s="26">
        <f t="shared" si="6"/>
        <v>3.8252206266719964</v>
      </c>
      <c r="E20" s="67">
        <v>4045947</v>
      </c>
      <c r="F20" s="26">
        <f t="shared" si="0"/>
        <v>4.0593639284690974</v>
      </c>
      <c r="G20" s="67">
        <v>0</v>
      </c>
      <c r="H20" s="51">
        <f t="shared" si="1"/>
        <v>0</v>
      </c>
      <c r="I20" s="68">
        <v>0</v>
      </c>
      <c r="J20" s="26">
        <f t="shared" si="2"/>
        <v>0</v>
      </c>
      <c r="K20" s="67">
        <f t="shared" si="7"/>
        <v>1244</v>
      </c>
      <c r="L20" s="51">
        <f t="shared" si="3"/>
        <v>3.5748153682577084</v>
      </c>
      <c r="M20" s="67">
        <f t="shared" si="4"/>
        <v>4045947</v>
      </c>
      <c r="N20" s="69">
        <f t="shared" si="5"/>
        <v>3.4633921756477468</v>
      </c>
    </row>
    <row r="21" spans="1:14" x14ac:dyDescent="0.25">
      <c r="A21" s="43" t="s">
        <v>32</v>
      </c>
      <c r="B21" s="9" t="s">
        <v>52</v>
      </c>
      <c r="C21" s="59">
        <v>3753</v>
      </c>
      <c r="D21" s="26">
        <f t="shared" si="6"/>
        <v>11.540235540112542</v>
      </c>
      <c r="E21" s="59">
        <v>9466041</v>
      </c>
      <c r="F21" s="26">
        <f t="shared" si="0"/>
        <v>9.4974317213768611</v>
      </c>
      <c r="G21" s="67">
        <v>0</v>
      </c>
      <c r="H21" s="51">
        <f t="shared" si="1"/>
        <v>0</v>
      </c>
      <c r="I21" s="68">
        <v>0</v>
      </c>
      <c r="J21" s="26">
        <f t="shared" si="2"/>
        <v>0</v>
      </c>
      <c r="K21" s="67">
        <f t="shared" si="7"/>
        <v>3753</v>
      </c>
      <c r="L21" s="51">
        <f t="shared" si="3"/>
        <v>10.784792666455932</v>
      </c>
      <c r="M21" s="67">
        <f t="shared" si="4"/>
        <v>9466041</v>
      </c>
      <c r="N21" s="26">
        <f t="shared" si="5"/>
        <v>8.1030750856995351</v>
      </c>
    </row>
    <row r="22" spans="1:14" x14ac:dyDescent="0.25">
      <c r="A22" s="43" t="s">
        <v>33</v>
      </c>
      <c r="B22" s="9" t="s">
        <v>18</v>
      </c>
      <c r="C22" s="59">
        <v>319</v>
      </c>
      <c r="D22" s="26">
        <f t="shared" si="6"/>
        <v>0.98090464622859075</v>
      </c>
      <c r="E22" s="67">
        <v>1304463</v>
      </c>
      <c r="F22" s="26">
        <f t="shared" si="0"/>
        <v>1.3087887825081703</v>
      </c>
      <c r="G22" s="67">
        <v>0</v>
      </c>
      <c r="H22" s="51">
        <f t="shared" si="1"/>
        <v>0</v>
      </c>
      <c r="I22" s="68">
        <v>0</v>
      </c>
      <c r="J22" s="26">
        <f t="shared" si="2"/>
        <v>0</v>
      </c>
      <c r="K22" s="67">
        <f t="shared" si="7"/>
        <v>319</v>
      </c>
      <c r="L22" s="51">
        <f t="shared" si="3"/>
        <v>0.9166930084197823</v>
      </c>
      <c r="M22" s="67">
        <f t="shared" si="4"/>
        <v>1304463</v>
      </c>
      <c r="N22" s="26">
        <f t="shared" si="5"/>
        <v>1.1166401704278348</v>
      </c>
    </row>
    <row r="23" spans="1:14" x14ac:dyDescent="0.25">
      <c r="A23" s="43" t="s">
        <v>34</v>
      </c>
      <c r="B23" s="9" t="s">
        <v>17</v>
      </c>
      <c r="C23" s="59">
        <v>1102</v>
      </c>
      <c r="D23" s="26">
        <f t="shared" si="6"/>
        <v>3.3885796869714957</v>
      </c>
      <c r="E23" s="67">
        <v>2625132</v>
      </c>
      <c r="F23" s="26">
        <f t="shared" si="0"/>
        <v>2.6338373063883287</v>
      </c>
      <c r="G23" s="67">
        <v>0</v>
      </c>
      <c r="H23" s="51">
        <f t="shared" si="1"/>
        <v>0</v>
      </c>
      <c r="I23" s="68">
        <v>0</v>
      </c>
      <c r="J23" s="26">
        <f t="shared" si="2"/>
        <v>0</v>
      </c>
      <c r="K23" s="67">
        <f t="shared" si="7"/>
        <v>1102</v>
      </c>
      <c r="L23" s="51">
        <f t="shared" si="3"/>
        <v>3.1667576654501568</v>
      </c>
      <c r="M23" s="67">
        <f t="shared" si="4"/>
        <v>2625132</v>
      </c>
      <c r="N23" s="26">
        <f t="shared" si="5"/>
        <v>2.2471529233681315</v>
      </c>
    </row>
    <row r="24" spans="1:14" x14ac:dyDescent="0.25">
      <c r="A24" s="43" t="s">
        <v>35</v>
      </c>
      <c r="B24" s="9" t="s">
        <v>21</v>
      </c>
      <c r="C24" s="59">
        <v>4444</v>
      </c>
      <c r="D24" s="53">
        <f t="shared" si="6"/>
        <v>13.665016450908643</v>
      </c>
      <c r="E24" s="67">
        <v>12807165</v>
      </c>
      <c r="F24" s="53">
        <f t="shared" si="0"/>
        <v>12.849635357791866</v>
      </c>
      <c r="G24" s="67">
        <v>382</v>
      </c>
      <c r="H24" s="54">
        <f t="shared" si="1"/>
        <v>16.769095697980685</v>
      </c>
      <c r="I24" s="68">
        <v>2804353</v>
      </c>
      <c r="J24" s="53">
        <f t="shared" si="2"/>
        <v>16.351081157855997</v>
      </c>
      <c r="K24" s="67">
        <f t="shared" si="7"/>
        <v>4826</v>
      </c>
      <c r="L24" s="54">
        <f t="shared" si="3"/>
        <v>13.868214603867926</v>
      </c>
      <c r="M24" s="67">
        <f t="shared" si="4"/>
        <v>15611518</v>
      </c>
      <c r="N24" s="53">
        <f t="shared" si="5"/>
        <v>13.363696877686229</v>
      </c>
    </row>
    <row r="25" spans="1:14" ht="15.75" thickBot="1" x14ac:dyDescent="0.3">
      <c r="A25" s="44"/>
      <c r="B25" s="45" t="s">
        <v>51</v>
      </c>
      <c r="C25" s="57">
        <f>SUM(C11:C24)</f>
        <v>32521</v>
      </c>
      <c r="D25" s="46">
        <f t="shared" ref="D25:N25" si="8">SUM(D11:D24)</f>
        <v>100</v>
      </c>
      <c r="E25" s="57">
        <f>SUM(E11:E24)</f>
        <v>99669482</v>
      </c>
      <c r="F25" s="64">
        <f>SUM(F11:F24)</f>
        <v>100</v>
      </c>
      <c r="G25" s="57">
        <f>SUM(G11:G24)</f>
        <v>2278</v>
      </c>
      <c r="H25" s="64">
        <f t="shared" si="8"/>
        <v>100</v>
      </c>
      <c r="I25" s="57">
        <f t="shared" si="8"/>
        <v>17150872</v>
      </c>
      <c r="J25" s="65">
        <f t="shared" si="8"/>
        <v>100</v>
      </c>
      <c r="K25" s="57">
        <f>SUM(K11:K24)</f>
        <v>34799</v>
      </c>
      <c r="L25" s="46">
        <f t="shared" si="8"/>
        <v>99.999999999999986</v>
      </c>
      <c r="M25" s="57">
        <f>SUM(M11:M24)</f>
        <v>116820354</v>
      </c>
      <c r="N25" s="47">
        <f t="shared" si="8"/>
        <v>99.999999999999972</v>
      </c>
    </row>
    <row r="28" spans="1:14" x14ac:dyDescent="0.25">
      <c r="B28" t="s">
        <v>57</v>
      </c>
      <c r="C28" s="18"/>
      <c r="E28" s="18"/>
      <c r="G28" s="18"/>
      <c r="I28" s="18"/>
      <c r="J28" s="18"/>
      <c r="K28" s="18"/>
      <c r="M28" s="18"/>
      <c r="N28" s="18"/>
    </row>
    <row r="29" spans="1:14" x14ac:dyDescent="0.25">
      <c r="C29" s="27"/>
      <c r="E29" s="10"/>
      <c r="G29" s="27"/>
      <c r="I29" s="28"/>
      <c r="J29" s="27"/>
      <c r="K29" s="27"/>
      <c r="M29" s="28"/>
      <c r="N29" s="27"/>
    </row>
    <row r="30" spans="1:14" x14ac:dyDescent="0.25">
      <c r="C30" s="29"/>
    </row>
    <row r="31" spans="1:14" x14ac:dyDescent="0.25">
      <c r="B31" s="15"/>
      <c r="C31" s="14"/>
      <c r="E31" s="12"/>
      <c r="F31" s="12"/>
      <c r="I31" s="11"/>
      <c r="M31" s="11"/>
    </row>
    <row r="32" spans="1:14" x14ac:dyDescent="0.25">
      <c r="B32" s="15"/>
      <c r="C32" s="14"/>
      <c r="E32" s="12"/>
      <c r="F32" s="12"/>
    </row>
    <row r="33" spans="2:11" x14ac:dyDescent="0.25">
      <c r="B33" s="15"/>
      <c r="C33" s="14"/>
      <c r="E33" s="12"/>
      <c r="F33" s="12"/>
    </row>
    <row r="34" spans="2:11" x14ac:dyDescent="0.25">
      <c r="B34" s="15"/>
      <c r="C34" s="14"/>
      <c r="E34" s="12"/>
      <c r="F34" s="12"/>
    </row>
    <row r="35" spans="2:11" x14ac:dyDescent="0.25">
      <c r="B35" s="15"/>
      <c r="C35" s="14"/>
      <c r="E35" s="12"/>
      <c r="F35" s="12"/>
    </row>
    <row r="36" spans="2:11" x14ac:dyDescent="0.25">
      <c r="B36" s="15"/>
      <c r="C36" s="14"/>
      <c r="E36" s="12"/>
      <c r="F36" s="12"/>
    </row>
    <row r="37" spans="2:11" x14ac:dyDescent="0.25">
      <c r="B37" s="15"/>
      <c r="C37" s="14"/>
      <c r="E37" s="12"/>
      <c r="F37" s="12"/>
    </row>
    <row r="38" spans="2:11" x14ac:dyDescent="0.25">
      <c r="B38" s="15"/>
      <c r="C38" s="14"/>
      <c r="G38" s="12"/>
      <c r="K38" s="12"/>
    </row>
    <row r="39" spans="2:11" x14ac:dyDescent="0.25">
      <c r="B39" s="15"/>
      <c r="C39" s="14"/>
      <c r="G39" s="12"/>
      <c r="K39" s="12"/>
    </row>
    <row r="40" spans="2:11" x14ac:dyDescent="0.25">
      <c r="B40" s="15"/>
      <c r="C40" s="14"/>
      <c r="E40" s="10"/>
      <c r="G40" s="12"/>
      <c r="K40" s="12"/>
    </row>
    <row r="41" spans="2:11" x14ac:dyDescent="0.25">
      <c r="B41" s="15"/>
      <c r="C41" s="14"/>
      <c r="G41" s="12"/>
      <c r="K41" s="12"/>
    </row>
    <row r="42" spans="2:11" x14ac:dyDescent="0.25">
      <c r="B42" s="15"/>
      <c r="C42" s="14"/>
      <c r="G42" s="12"/>
      <c r="K42" s="12"/>
    </row>
    <row r="43" spans="2:11" x14ac:dyDescent="0.25">
      <c r="B43" s="15"/>
      <c r="C43" s="14"/>
      <c r="G43" s="12"/>
      <c r="K43" s="12"/>
    </row>
    <row r="44" spans="2:11" x14ac:dyDescent="0.25">
      <c r="G44" s="12"/>
      <c r="K44" s="12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2026-01-29T10:46:50Z</cp:lastPrinted>
  <dcterms:created xsi:type="dcterms:W3CDTF">2018-01-08T12:56:16Z</dcterms:created>
  <dcterms:modified xsi:type="dcterms:W3CDTF">2026-01-29T10:53:46Z</dcterms:modified>
</cp:coreProperties>
</file>