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IX - 2025\Jezici\"/>
    </mc:Choice>
  </mc:AlternateContent>
  <xr:revisionPtr revIDLastSave="0" documentId="13_ncr:1_{05789A55-70A1-4AD3-9688-F6C33144E95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24" l="1"/>
  <c r="M12" i="23"/>
  <c r="E21" i="23" l="1"/>
  <c r="F19" i="23" s="1"/>
  <c r="C21" i="23"/>
  <c r="D19" i="23" s="1"/>
  <c r="G20" i="23"/>
  <c r="G19" i="23"/>
  <c r="G18" i="23"/>
  <c r="G17" i="23"/>
  <c r="G16" i="23"/>
  <c r="G15" i="23"/>
  <c r="G14" i="23"/>
  <c r="G13" i="23"/>
  <c r="G12" i="23"/>
  <c r="G11" i="23"/>
  <c r="E25" i="24"/>
  <c r="F22" i="24" s="1"/>
  <c r="D24" i="24"/>
  <c r="G24" i="24"/>
  <c r="F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1" i="23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F18" i="24" l="1"/>
  <c r="F19" i="24"/>
  <c r="F12" i="24"/>
  <c r="F11" i="24"/>
  <c r="F13" i="24"/>
  <c r="F17" i="24"/>
  <c r="F23" i="24"/>
  <c r="F14" i="24"/>
  <c r="F20" i="24"/>
  <c r="F21" i="24"/>
  <c r="F15" i="24"/>
  <c r="F16" i="24"/>
  <c r="G25" i="24"/>
  <c r="H12" i="24" s="1"/>
  <c r="D17" i="24"/>
  <c r="D22" i="24"/>
  <c r="D13" i="24"/>
  <c r="D21" i="24"/>
  <c r="D14" i="24"/>
  <c r="D18" i="24"/>
  <c r="D11" i="24"/>
  <c r="D15" i="24"/>
  <c r="D19" i="24"/>
  <c r="D23" i="24"/>
  <c r="D12" i="24"/>
  <c r="D16" i="24"/>
  <c r="D20" i="24"/>
  <c r="D12" i="23"/>
  <c r="D17" i="23"/>
  <c r="D18" i="23"/>
  <c r="D13" i="23"/>
  <c r="D14" i="23"/>
  <c r="D20" i="23"/>
  <c r="G21" i="23"/>
  <c r="H16" i="23" s="1"/>
  <c r="D15" i="23"/>
  <c r="F12" i="23"/>
  <c r="F14" i="23"/>
  <c r="F17" i="23"/>
  <c r="F20" i="23"/>
  <c r="F13" i="23"/>
  <c r="F15" i="23"/>
  <c r="F18" i="23"/>
  <c r="D11" i="23"/>
  <c r="D16" i="23"/>
  <c r="F11" i="23"/>
  <c r="F16" i="23"/>
  <c r="G11" i="25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1" i="23"/>
  <c r="M34" i="25"/>
  <c r="M32" i="25"/>
  <c r="M30" i="25"/>
  <c r="M24" i="25"/>
  <c r="M22" i="25"/>
  <c r="M18" i="25"/>
  <c r="M16" i="25"/>
  <c r="M13" i="25"/>
  <c r="F25" i="24" l="1"/>
  <c r="H13" i="24"/>
  <c r="H18" i="24"/>
  <c r="H21" i="24"/>
  <c r="H16" i="24"/>
  <c r="H20" i="24"/>
  <c r="H11" i="24"/>
  <c r="H23" i="24"/>
  <c r="H17" i="24"/>
  <c r="H15" i="24"/>
  <c r="H22" i="24"/>
  <c r="H19" i="24"/>
  <c r="H24" i="24"/>
  <c r="H14" i="24"/>
  <c r="D25" i="24"/>
  <c r="H15" i="23"/>
  <c r="H20" i="23"/>
  <c r="H14" i="23"/>
  <c r="H13" i="23"/>
  <c r="H19" i="23"/>
  <c r="H11" i="23"/>
  <c r="H18" i="23"/>
  <c r="H12" i="23"/>
  <c r="H17" i="23"/>
  <c r="F21" i="23"/>
  <c r="D21" i="23"/>
  <c r="M25" i="24"/>
  <c r="N18" i="24" s="1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H25" i="24" l="1"/>
  <c r="H21" i="23"/>
  <c r="M35" i="25"/>
  <c r="N30" i="25" s="1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<sst xmlns="http://schemas.openxmlformats.org/spreadsheetml/2006/main" count="333" uniqueCount="90">
  <si>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</si>
  <si>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</si>
  <si>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</si>
  <si>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</si>
  <si>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</si>
  <si>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</si>
  <si>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</si>
  <si>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</si>
  <si>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</si>
  <si>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</si>
  <si>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</si>
  <si>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</si>
  <si>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</si>
  <si>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</si>
  <si>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</si>
  <si>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</si>
  <si>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</si>
  <si>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</si>
  <si>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</si>
  <si>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</si>
  <si>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</si>
  <si>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</si>
  <si>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</si>
  <si>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</si>
  <si>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</si>
  <si>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</si>
  <si>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</si>
  <si>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</si>
  <si>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</si>
  <si>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</si>
  <si>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</si>
  <si>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</si>
  <si>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</si>
  <si>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</si>
  <si>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</si>
  <si>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</si>
  <si>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</si>
  <si>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</si>
  <si>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</si>
  <si>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</si>
  <si>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</si>
  <si>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</si>
  <si>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</si>
  <si>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</si>
  <si>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</si>
  <si>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</si>
  <si>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</si>
  <si>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</si>
  <si>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</si>
  <si>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</si>
  <si>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</si>
  <si>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</si>
  <si>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</si>
  <si>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</si>
  <si>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</si>
  <si>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</si>
  <si>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</si>
  <si>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</si>
  <si>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</si>
  <si>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</si>
  <si>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</si>
  <si>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</si>
  <si>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</si>
  <si>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</si>
  <si>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</si>
  <si>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</si>
  <si>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</si>
  <si>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</si>
  <si>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</si>
  <si>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</si>
  <si>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</si>
  <si>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</si>
  <si>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</si>
  <si>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</si>
  <si>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</si>
  <si>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</si>
  <si>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</si>
  <si>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</si>
  <si>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</si>
  <si>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</si>
  <si>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</si>
  <si>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</si>
  <si>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</si>
  <si>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</si>
  <si>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</si>
  <si>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</si>
  <si>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</si>
  <si>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</si>
  <si>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I-IX-2024</t>
  </si>
  <si>
    <t>I-IX-2025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</si>
</sst>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7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13" xfId="0" applyFont="1" applyFill="1" applyBorder="1" applyAlignment="1">
      <alignment horizontal="center" vertical="center" wrapText="1"/>
    </xf>
    <xf numFmtId="169" fontId="2" fillId="0" borderId="0" xfId="6" applyNumberFormat="1" applyFont="1" applyBorder="1" applyAlignment="1">
      <alignment horizontal="right" vertical="center"/>
    </xf>
    <xf numFmtId="165" fontId="2" fillId="0" borderId="4" xfId="6" applyNumberFormat="1" applyFont="1" applyFill="1" applyBorder="1" applyAlignment="1">
      <alignment horizontal="right" vertical="center"/>
    </xf>
    <xf numFmtId="165" fontId="2" fillId="0" borderId="6" xfId="6" applyNumberFormat="1" applyFont="1" applyBorder="1" applyAlignment="1">
      <alignment horizontal="right" vertical="center"/>
    </xf>
    <xf numFmtId="0" fontId="33" fillId="0" borderId="0" xfId="0" applyFont="1"/>
    <xf numFmtId="169" fontId="34" fillId="3" borderId="2" xfId="6" applyNumberFormat="1" applyFont="1" applyFill="1" applyBorder="1" applyAlignment="1">
      <alignment horizontal="right" vertical="center"/>
    </xf>
    <xf numFmtId="169" fontId="34" fillId="3" borderId="3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showRuler="0" view="pageLayout" zoomScale="75" zoomScaleNormal="70" zoomScalePageLayoutView="75" workbookViewId="0">
      <selection activeCell="I12" sqref="I12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63"/>
    </row>
    <row r="2" spans="1:14" ht="15" customHeight="1" x14ac:dyDescent="0.25">
      <c r="A2" s="63"/>
    </row>
    <row r="3" spans="1:14" ht="15" customHeight="1" x14ac:dyDescent="0.25">
      <c r="A3" s="63"/>
    </row>
    <row r="4" spans="1:14" ht="15" customHeight="1" x14ac:dyDescent="0.25">
      <c r="A4" s="63"/>
    </row>
    <row r="5" spans="1:14" ht="15" customHeight="1" x14ac:dyDescent="0.25">
      <c r="A5" s="63"/>
      <c r="C5" s="54" t="s">
        <v>58</v>
      </c>
      <c r="I5" s="54"/>
    </row>
    <row r="6" spans="1:14" ht="15" customHeight="1" x14ac:dyDescent="0.25">
      <c r="A6" s="63"/>
      <c r="C6" s="1"/>
      <c r="D6" s="1"/>
      <c r="I6" s="1"/>
      <c r="J6" s="1"/>
    </row>
    <row r="7" spans="1:14" ht="15" customHeight="1" thickBot="1" x14ac:dyDescent="0.3">
      <c r="A7" s="64"/>
      <c r="B7" s="62"/>
      <c r="C7" s="62"/>
      <c r="D7" s="62"/>
      <c r="E7" s="62"/>
      <c r="F7" s="62"/>
      <c r="G7" s="62"/>
      <c r="H7" s="62"/>
    </row>
    <row r="8" spans="1:14" ht="24.75" customHeight="1" x14ac:dyDescent="0.25">
      <c r="A8" s="77" t="s">
        <v>59</v>
      </c>
      <c r="B8" s="80" t="s">
        <v>10</v>
      </c>
      <c r="C8" s="74" t="s">
        <v>78</v>
      </c>
      <c r="D8" s="74"/>
      <c r="E8" s="74" t="s">
        <v>77</v>
      </c>
      <c r="F8" s="74"/>
      <c r="G8" s="74" t="s">
        <v>79</v>
      </c>
      <c r="H8" s="74"/>
      <c r="I8" s="74" t="s">
        <v>78</v>
      </c>
      <c r="J8" s="74"/>
      <c r="K8" s="74" t="s">
        <v>77</v>
      </c>
      <c r="L8" s="74"/>
      <c r="M8" s="74" t="s">
        <v>79</v>
      </c>
      <c r="N8" s="75"/>
    </row>
    <row r="9" spans="1:14" ht="21.75" customHeight="1" x14ac:dyDescent="0.25">
      <c r="A9" s="78"/>
      <c r="B9" s="76"/>
      <c r="C9" s="76" t="s">
        <v>88</v>
      </c>
      <c r="D9" s="76"/>
      <c r="E9" s="76" t="s">
        <v>88</v>
      </c>
      <c r="F9" s="76"/>
      <c r="G9" s="76" t="s">
        <v>88</v>
      </c>
      <c r="H9" s="76"/>
      <c r="I9" s="76" t="s">
        <v>89</v>
      </c>
      <c r="J9" s="76"/>
      <c r="K9" s="76" t="s">
        <v>89</v>
      </c>
      <c r="L9" s="76"/>
      <c r="M9" s="76" t="s">
        <v>89</v>
      </c>
      <c r="N9" s="76"/>
    </row>
    <row r="10" spans="1:14" ht="18.75" customHeight="1" thickBot="1" x14ac:dyDescent="0.3">
      <c r="A10" s="79"/>
      <c r="B10" s="81"/>
      <c r="C10" s="56" t="s">
        <v>26</v>
      </c>
      <c r="D10" s="42" t="s">
        <v>76</v>
      </c>
      <c r="E10" s="56" t="s">
        <v>26</v>
      </c>
      <c r="F10" s="42" t="s">
        <v>76</v>
      </c>
      <c r="G10" s="56" t="s">
        <v>26</v>
      </c>
      <c r="H10" s="42" t="s">
        <v>76</v>
      </c>
      <c r="I10" s="56" t="s">
        <v>26</v>
      </c>
      <c r="J10" s="42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25">
      <c r="A11" s="14" t="s">
        <v>27</v>
      </c>
      <c r="B11" s="6" t="s">
        <v>63</v>
      </c>
      <c r="C11" s="52">
        <f>FBiH!C11</f>
        <v>77234448</v>
      </c>
      <c r="D11" s="58">
        <f t="shared" ref="D11:D26" si="0">C11/C$35*100</f>
        <v>11.493378573158228</v>
      </c>
      <c r="E11" s="52">
        <f>FBiH!E11</f>
        <v>5719153</v>
      </c>
      <c r="F11" s="59">
        <f t="shared" ref="F11:F34" si="1">E11/E$35*100</f>
        <v>3.7542291714222351</v>
      </c>
      <c r="G11" s="52">
        <f>C11+E11</f>
        <v>82953601</v>
      </c>
      <c r="H11" s="59">
        <f t="shared" ref="H11:H34" si="2">G11/G$35*100</f>
        <v>10.063157443665439</v>
      </c>
      <c r="I11" s="52">
        <f>FBiH!I11</f>
        <v>88182025</v>
      </c>
      <c r="J11" s="58">
        <f t="shared" ref="J11:J34" si="3">I11/I$35*100</f>
        <v>12.00575201458169</v>
      </c>
      <c r="K11" s="52">
        <f>FBiH!K11</f>
        <v>6635489</v>
      </c>
      <c r="L11" s="59">
        <f t="shared" ref="L11:L34" si="4">K11/K$35*100</f>
        <v>4.1293899484762928</v>
      </c>
      <c r="M11" s="52">
        <f t="shared" ref="M11:M34" si="5">I11+K11</f>
        <v>94817514</v>
      </c>
      <c r="N11" s="59">
        <f t="shared" ref="N11:N34" si="6">M11/M$35*100</f>
        <v>10.591917055961195</v>
      </c>
    </row>
    <row r="12" spans="1:14" x14ac:dyDescent="0.25">
      <c r="A12" s="14" t="s">
        <v>28</v>
      </c>
      <c r="B12" s="6" t="s">
        <v>84</v>
      </c>
      <c r="C12" s="52">
        <f>FBiH!C12</f>
        <v>97698114</v>
      </c>
      <c r="D12" s="58">
        <f t="shared" si="0"/>
        <v>14.538608602285471</v>
      </c>
      <c r="E12" s="52">
        <f>FBiH!E12</f>
        <v>0</v>
      </c>
      <c r="F12" s="59">
        <f t="shared" si="1"/>
        <v>0</v>
      </c>
      <c r="G12" s="52">
        <f t="shared" ref="G12:G34" si="7">C12+E12</f>
        <v>97698114</v>
      </c>
      <c r="H12" s="59">
        <f t="shared" si="2"/>
        <v>11.851824288268988</v>
      </c>
      <c r="I12" s="52">
        <f>FBiH!I12</f>
        <v>113063814</v>
      </c>
      <c r="J12" s="58">
        <f t="shared" si="3"/>
        <v>15.393342494763409</v>
      </c>
      <c r="K12" s="52">
        <f>FBiH!K12</f>
        <v>0</v>
      </c>
      <c r="L12" s="59">
        <f t="shared" si="4"/>
        <v>0</v>
      </c>
      <c r="M12" s="52">
        <f t="shared" si="5"/>
        <v>113063814</v>
      </c>
      <c r="N12" s="59">
        <f t="shared" si="6"/>
        <v>12.630182857553343</v>
      </c>
    </row>
    <row r="13" spans="1:14" ht="14.25" customHeight="1" x14ac:dyDescent="0.25">
      <c r="A13" s="14" t="s">
        <v>29</v>
      </c>
      <c r="B13" s="6" t="s">
        <v>12</v>
      </c>
      <c r="C13" s="52">
        <f>RS!C11</f>
        <v>13511838</v>
      </c>
      <c r="D13" s="58">
        <f t="shared" si="0"/>
        <v>2.0107176703481477</v>
      </c>
      <c r="E13" s="52">
        <f>RS!E11</f>
        <v>0</v>
      </c>
      <c r="F13" s="59">
        <f t="shared" si="1"/>
        <v>0</v>
      </c>
      <c r="G13" s="52">
        <f t="shared" si="7"/>
        <v>13511838</v>
      </c>
      <c r="H13" s="59">
        <f t="shared" si="2"/>
        <v>1.6391302066235982</v>
      </c>
      <c r="I13" s="52">
        <f>RS!I11</f>
        <v>15456725</v>
      </c>
      <c r="J13" s="58">
        <f t="shared" si="3"/>
        <v>2.1043926730825833</v>
      </c>
      <c r="K13" s="52">
        <f>RS!K11</f>
        <v>0</v>
      </c>
      <c r="L13" s="59">
        <f t="shared" si="4"/>
        <v>0</v>
      </c>
      <c r="M13" s="52">
        <f t="shared" si="5"/>
        <v>15456725</v>
      </c>
      <c r="N13" s="59">
        <f t="shared" si="6"/>
        <v>1.7266467158883938</v>
      </c>
    </row>
    <row r="14" spans="1:14" ht="15.75" customHeight="1" x14ac:dyDescent="0.25">
      <c r="A14" s="14" t="s">
        <v>30</v>
      </c>
      <c r="B14" s="6" t="s">
        <v>1</v>
      </c>
      <c r="C14" s="52">
        <f>FBiH!C13</f>
        <v>22703328</v>
      </c>
      <c r="D14" s="58">
        <f t="shared" si="0"/>
        <v>3.3785176217558166</v>
      </c>
      <c r="E14" s="52">
        <f>FBiH!E13</f>
        <v>0</v>
      </c>
      <c r="F14" s="59">
        <f t="shared" si="1"/>
        <v>0</v>
      </c>
      <c r="G14" s="52">
        <f t="shared" si="7"/>
        <v>22703328</v>
      </c>
      <c r="H14" s="59">
        <f t="shared" si="2"/>
        <v>2.7541560752640257</v>
      </c>
      <c r="I14" s="52">
        <f>FBiH!I13</f>
        <v>27412671</v>
      </c>
      <c r="J14" s="58">
        <f t="shared" si="3"/>
        <v>3.7321634435511668</v>
      </c>
      <c r="K14" s="52">
        <f>FBiH!K13</f>
        <v>0</v>
      </c>
      <c r="L14" s="59">
        <f t="shared" si="4"/>
        <v>0</v>
      </c>
      <c r="M14" s="52">
        <f t="shared" si="5"/>
        <v>27412671</v>
      </c>
      <c r="N14" s="59">
        <f t="shared" si="6"/>
        <v>3.062226853093331</v>
      </c>
    </row>
    <row r="15" spans="1:14" ht="15" customHeight="1" x14ac:dyDescent="0.25">
      <c r="A15" s="14" t="s">
        <v>31</v>
      </c>
      <c r="B15" s="6" t="s">
        <v>2</v>
      </c>
      <c r="C15" s="52">
        <f>FBiH!C14</f>
        <v>33789980</v>
      </c>
      <c r="D15" s="58">
        <f t="shared" si="0"/>
        <v>5.0283395839049057</v>
      </c>
      <c r="E15" s="52">
        <f>FBiH!E14</f>
        <v>7892395</v>
      </c>
      <c r="F15" s="59">
        <f t="shared" si="1"/>
        <v>5.1808125331473027</v>
      </c>
      <c r="G15" s="52">
        <f t="shared" si="7"/>
        <v>41682375</v>
      </c>
      <c r="H15" s="59">
        <f t="shared" si="2"/>
        <v>5.0565171034697363</v>
      </c>
      <c r="I15" s="52">
        <f>FBiH!I14</f>
        <v>36562794</v>
      </c>
      <c r="J15" s="58">
        <f t="shared" si="3"/>
        <v>4.977928752761521</v>
      </c>
      <c r="K15" s="52">
        <f>FBiH!K14</f>
        <v>7706292</v>
      </c>
      <c r="L15" s="59">
        <f t="shared" si="4"/>
        <v>4.7957708504713468</v>
      </c>
      <c r="M15" s="52">
        <f t="shared" si="5"/>
        <v>44269086</v>
      </c>
      <c r="N15" s="59">
        <f t="shared" si="6"/>
        <v>4.9452307624856413</v>
      </c>
    </row>
    <row r="16" spans="1:14" ht="15.75" customHeight="1" x14ac:dyDescent="0.25">
      <c r="A16" s="14" t="s">
        <v>32</v>
      </c>
      <c r="B16" s="6" t="s">
        <v>13</v>
      </c>
      <c r="C16" s="52">
        <f>RS!C12</f>
        <v>20950049</v>
      </c>
      <c r="D16" s="58">
        <f t="shared" si="0"/>
        <v>3.1176094413624216</v>
      </c>
      <c r="E16" s="52">
        <f>RS!E12</f>
        <v>0</v>
      </c>
      <c r="F16" s="59">
        <f t="shared" si="1"/>
        <v>0</v>
      </c>
      <c r="G16" s="52">
        <f t="shared" si="7"/>
        <v>20950049</v>
      </c>
      <c r="H16" s="59">
        <f t="shared" si="2"/>
        <v>2.5414646139292456</v>
      </c>
      <c r="I16" s="52">
        <f>RS!I12</f>
        <v>20454476</v>
      </c>
      <c r="J16" s="58">
        <f t="shared" si="3"/>
        <v>2.7848233973331049</v>
      </c>
      <c r="K16" s="52">
        <f>RS!K12</f>
        <v>0</v>
      </c>
      <c r="L16" s="59">
        <f t="shared" si="4"/>
        <v>0</v>
      </c>
      <c r="M16" s="52">
        <f t="shared" si="5"/>
        <v>20454476</v>
      </c>
      <c r="N16" s="59">
        <f t="shared" si="6"/>
        <v>2.2849377090307277</v>
      </c>
    </row>
    <row r="17" spans="1:15" x14ac:dyDescent="0.25">
      <c r="A17" s="14" t="s">
        <v>33</v>
      </c>
      <c r="B17" s="6" t="s">
        <v>14</v>
      </c>
      <c r="C17" s="52">
        <f>RS!C13</f>
        <v>25305080</v>
      </c>
      <c r="D17" s="58">
        <f t="shared" si="0"/>
        <v>3.7656883915847352</v>
      </c>
      <c r="E17" s="52">
        <f>RS!E13</f>
        <v>0</v>
      </c>
      <c r="F17" s="59">
        <f t="shared" si="1"/>
        <v>0</v>
      </c>
      <c r="G17" s="52">
        <f t="shared" si="7"/>
        <v>25305080</v>
      </c>
      <c r="H17" s="59">
        <f t="shared" si="2"/>
        <v>3.0697763701005507</v>
      </c>
      <c r="I17" s="52">
        <f>RS!I13</f>
        <v>27535652</v>
      </c>
      <c r="J17" s="58">
        <f t="shared" si="3"/>
        <v>3.7489069849759105</v>
      </c>
      <c r="K17" s="52">
        <f>RS!K13</f>
        <v>0</v>
      </c>
      <c r="L17" s="59">
        <f t="shared" si="4"/>
        <v>0</v>
      </c>
      <c r="M17" s="52">
        <f t="shared" si="5"/>
        <v>27535652</v>
      </c>
      <c r="N17" s="59">
        <f t="shared" si="6"/>
        <v>3.0759648693785833</v>
      </c>
    </row>
    <row r="18" spans="1:15" x14ac:dyDescent="0.25">
      <c r="A18" s="14" t="s">
        <v>34</v>
      </c>
      <c r="B18" s="6" t="s">
        <v>3</v>
      </c>
      <c r="C18" s="52">
        <f>FBiH!C15</f>
        <v>67435751</v>
      </c>
      <c r="D18" s="58">
        <f t="shared" si="0"/>
        <v>10.035219201776824</v>
      </c>
      <c r="E18" s="52">
        <f>FBiH!E15</f>
        <v>0</v>
      </c>
      <c r="F18" s="59">
        <f t="shared" si="1"/>
        <v>0</v>
      </c>
      <c r="G18" s="52">
        <f t="shared" si="7"/>
        <v>67435751</v>
      </c>
      <c r="H18" s="59">
        <f t="shared" si="2"/>
        <v>8.1806765645390005</v>
      </c>
      <c r="I18" s="52">
        <f>FBiH!I15</f>
        <v>76237079</v>
      </c>
      <c r="J18" s="58">
        <f t="shared" si="3"/>
        <v>10.379478865336484</v>
      </c>
      <c r="K18" s="52">
        <f>FBiH!K15</f>
        <v>0</v>
      </c>
      <c r="L18" s="59">
        <f t="shared" si="4"/>
        <v>0</v>
      </c>
      <c r="M18" s="52">
        <f t="shared" si="5"/>
        <v>76237079</v>
      </c>
      <c r="N18" s="59">
        <f t="shared" si="6"/>
        <v>8.5163255530698798</v>
      </c>
    </row>
    <row r="19" spans="1:15" x14ac:dyDescent="0.25">
      <c r="A19" s="14" t="s">
        <v>35</v>
      </c>
      <c r="B19" s="6" t="s">
        <v>23</v>
      </c>
      <c r="C19" s="52">
        <f>RS!C14</f>
        <v>11172913</v>
      </c>
      <c r="D19" s="58">
        <f t="shared" si="0"/>
        <v>1.6626585959928275</v>
      </c>
      <c r="E19" s="52">
        <f>RS!E14</f>
        <v>0</v>
      </c>
      <c r="F19" s="59">
        <f t="shared" si="1"/>
        <v>0</v>
      </c>
      <c r="G19" s="52">
        <f t="shared" si="7"/>
        <v>11172913</v>
      </c>
      <c r="H19" s="59">
        <f t="shared" si="2"/>
        <v>1.3553936329222929</v>
      </c>
      <c r="I19" s="52">
        <f>RS!I14</f>
        <v>13086713</v>
      </c>
      <c r="J19" s="58">
        <f t="shared" si="3"/>
        <v>1.7817217393681126</v>
      </c>
      <c r="K19" s="52">
        <f>RS!K14</f>
        <v>0</v>
      </c>
      <c r="L19" s="59">
        <f t="shared" si="4"/>
        <v>0</v>
      </c>
      <c r="M19" s="52">
        <f t="shared" si="5"/>
        <v>13086713</v>
      </c>
      <c r="N19" s="59">
        <f t="shared" si="6"/>
        <v>1.4618963605307043</v>
      </c>
    </row>
    <row r="20" spans="1:15" x14ac:dyDescent="0.25">
      <c r="A20" s="14" t="s">
        <v>36</v>
      </c>
      <c r="B20" s="6" t="s">
        <v>16</v>
      </c>
      <c r="C20" s="52">
        <f>RS!C15</f>
        <v>10832027</v>
      </c>
      <c r="D20" s="58">
        <f t="shared" si="0"/>
        <v>1.6119308190779251</v>
      </c>
      <c r="E20" s="52">
        <f>RS!E15</f>
        <v>18371628</v>
      </c>
      <c r="F20" s="59">
        <f t="shared" si="1"/>
        <v>12.059705652938039</v>
      </c>
      <c r="G20" s="52">
        <f t="shared" si="7"/>
        <v>29203655</v>
      </c>
      <c r="H20" s="59">
        <f t="shared" si="2"/>
        <v>3.542715140184058</v>
      </c>
      <c r="I20" s="52">
        <f>RS!I15</f>
        <v>11840363</v>
      </c>
      <c r="J20" s="58">
        <f t="shared" si="3"/>
        <v>1.6120344473902533</v>
      </c>
      <c r="K20" s="52">
        <f>RS!K15</f>
        <v>18779773</v>
      </c>
      <c r="L20" s="59">
        <f t="shared" si="4"/>
        <v>11.687006920042588</v>
      </c>
      <c r="M20" s="52">
        <f t="shared" si="5"/>
        <v>30620136</v>
      </c>
      <c r="N20" s="59">
        <f t="shared" si="6"/>
        <v>3.42052778091452</v>
      </c>
    </row>
    <row r="21" spans="1:15" x14ac:dyDescent="0.25">
      <c r="A21" s="14" t="s">
        <v>37</v>
      </c>
      <c r="B21" s="6" t="s">
        <v>4</v>
      </c>
      <c r="C21" s="52">
        <f>FBiH!C16</f>
        <v>20061414</v>
      </c>
      <c r="D21" s="58">
        <f t="shared" si="0"/>
        <v>2.9853702821162975</v>
      </c>
      <c r="E21" s="52">
        <f>FBiH!E16</f>
        <v>24274314</v>
      </c>
      <c r="F21" s="59">
        <f t="shared" si="1"/>
        <v>15.93441157022083</v>
      </c>
      <c r="G21" s="52">
        <f t="shared" si="7"/>
        <v>44335728</v>
      </c>
      <c r="H21" s="59">
        <f t="shared" si="2"/>
        <v>5.3783971505170243</v>
      </c>
      <c r="I21" s="52">
        <f>FBiH!I16</f>
        <v>20991027</v>
      </c>
      <c r="J21" s="58">
        <f t="shared" si="3"/>
        <v>2.857873412335322</v>
      </c>
      <c r="K21" s="52">
        <f>FBiH!K16</f>
        <v>25034898</v>
      </c>
      <c r="L21" s="59">
        <f t="shared" si="4"/>
        <v>15.579689177742475</v>
      </c>
      <c r="M21" s="52">
        <f t="shared" si="5"/>
        <v>46025925</v>
      </c>
      <c r="N21" s="59">
        <f t="shared" si="6"/>
        <v>5.1414845154439588</v>
      </c>
      <c r="O21" s="7"/>
    </row>
    <row r="22" spans="1:15" x14ac:dyDescent="0.25">
      <c r="A22" s="14" t="s">
        <v>38</v>
      </c>
      <c r="B22" s="6" t="s">
        <v>17</v>
      </c>
      <c r="C22" s="52">
        <f>RS!C16</f>
        <v>9265857</v>
      </c>
      <c r="D22" s="58">
        <f t="shared" si="0"/>
        <v>1.3788666205751634</v>
      </c>
      <c r="E22" s="52">
        <f>RS!E16</f>
        <v>0</v>
      </c>
      <c r="F22" s="59">
        <f t="shared" si="1"/>
        <v>0</v>
      </c>
      <c r="G22" s="52">
        <f t="shared" si="7"/>
        <v>9265857</v>
      </c>
      <c r="H22" s="59">
        <f t="shared" si="2"/>
        <v>1.1240473797091644</v>
      </c>
      <c r="I22" s="52">
        <f>RS!I16</f>
        <v>12631767</v>
      </c>
      <c r="J22" s="58">
        <f t="shared" si="3"/>
        <v>1.7197820316325976</v>
      </c>
      <c r="K22" s="52">
        <f>RS!K16</f>
        <v>0</v>
      </c>
      <c r="L22" s="59">
        <f t="shared" si="4"/>
        <v>0</v>
      </c>
      <c r="M22" s="52">
        <f t="shared" si="5"/>
        <v>12631767</v>
      </c>
      <c r="N22" s="59">
        <f t="shared" si="6"/>
        <v>1.4110750502721237</v>
      </c>
    </row>
    <row r="23" spans="1:15" x14ac:dyDescent="0.25">
      <c r="A23" s="14" t="s">
        <v>39</v>
      </c>
      <c r="B23" s="6" t="s">
        <v>18</v>
      </c>
      <c r="C23" s="52">
        <f>RS!C17</f>
        <v>18369192</v>
      </c>
      <c r="D23" s="58">
        <f t="shared" si="0"/>
        <v>2.7335480890473844</v>
      </c>
      <c r="E23" s="52">
        <f>RS!E17</f>
        <v>0</v>
      </c>
      <c r="F23" s="59">
        <f t="shared" si="1"/>
        <v>0</v>
      </c>
      <c r="G23" s="52">
        <f t="shared" si="7"/>
        <v>18369192</v>
      </c>
      <c r="H23" s="59">
        <f t="shared" si="2"/>
        <v>2.2283791056752271</v>
      </c>
      <c r="I23" s="52">
        <f>RS!I17</f>
        <v>19289515</v>
      </c>
      <c r="J23" s="58">
        <f t="shared" si="3"/>
        <v>2.6262170047870157</v>
      </c>
      <c r="K23" s="52">
        <f>RS!K17</f>
        <v>0</v>
      </c>
      <c r="L23" s="59">
        <f t="shared" si="4"/>
        <v>0</v>
      </c>
      <c r="M23" s="52">
        <f t="shared" si="5"/>
        <v>19289515</v>
      </c>
      <c r="N23" s="59">
        <f t="shared" si="6"/>
        <v>2.1548017271336528</v>
      </c>
    </row>
    <row r="24" spans="1:15" x14ac:dyDescent="0.25">
      <c r="A24" s="14" t="s">
        <v>40</v>
      </c>
      <c r="B24" s="6" t="s">
        <v>19</v>
      </c>
      <c r="C24" s="52">
        <f>RS!C18</f>
        <v>16155541</v>
      </c>
      <c r="D24" s="58">
        <f t="shared" si="0"/>
        <v>2.4041312338657392</v>
      </c>
      <c r="E24" s="52">
        <f>RS!E18</f>
        <v>0</v>
      </c>
      <c r="F24" s="59">
        <f t="shared" si="1"/>
        <v>0</v>
      </c>
      <c r="G24" s="52">
        <f t="shared" si="7"/>
        <v>16155541</v>
      </c>
      <c r="H24" s="59">
        <f t="shared" si="2"/>
        <v>1.9598396056440297</v>
      </c>
      <c r="I24" s="52">
        <f>RS!I18</f>
        <v>15091379</v>
      </c>
      <c r="J24" s="58">
        <f t="shared" si="3"/>
        <v>2.0546517709483969</v>
      </c>
      <c r="K24" s="52">
        <f>RS!K18</f>
        <v>0</v>
      </c>
      <c r="L24" s="59">
        <f t="shared" si="4"/>
        <v>0</v>
      </c>
      <c r="M24" s="52">
        <f t="shared" si="5"/>
        <v>15091379</v>
      </c>
      <c r="N24" s="59">
        <f t="shared" si="6"/>
        <v>1.6858344823096143</v>
      </c>
    </row>
    <row r="25" spans="1:15" x14ac:dyDescent="0.25">
      <c r="A25" s="14" t="s">
        <v>41</v>
      </c>
      <c r="B25" s="6" t="s">
        <v>11</v>
      </c>
      <c r="C25" s="52">
        <f>RS!C19</f>
        <v>25421076</v>
      </c>
      <c r="D25" s="58">
        <f t="shared" si="0"/>
        <v>3.7829499371190809</v>
      </c>
      <c r="E25" s="52">
        <f>RS!E19</f>
        <v>0</v>
      </c>
      <c r="F25" s="59">
        <f t="shared" si="1"/>
        <v>0</v>
      </c>
      <c r="G25" s="52">
        <f t="shared" si="7"/>
        <v>25421076</v>
      </c>
      <c r="H25" s="59">
        <f t="shared" si="2"/>
        <v>3.0838479233154068</v>
      </c>
      <c r="I25" s="52">
        <f>RS!I19</f>
        <v>21744933</v>
      </c>
      <c r="J25" s="58">
        <f t="shared" si="3"/>
        <v>2.960515741974556</v>
      </c>
      <c r="K25" s="52">
        <f>RS!K19</f>
        <v>0</v>
      </c>
      <c r="L25" s="59">
        <f t="shared" si="4"/>
        <v>0</v>
      </c>
      <c r="M25" s="52">
        <f t="shared" si="5"/>
        <v>21744933</v>
      </c>
      <c r="N25" s="59">
        <f t="shared" si="6"/>
        <v>2.4290926539524484</v>
      </c>
    </row>
    <row r="26" spans="1:15" x14ac:dyDescent="0.25">
      <c r="A26" s="14" t="s">
        <v>42</v>
      </c>
      <c r="B26" s="6" t="s">
        <v>15</v>
      </c>
      <c r="C26" s="52">
        <f>RS!C20</f>
        <v>11246378</v>
      </c>
      <c r="D26" s="58">
        <f t="shared" si="0"/>
        <v>1.673591037134597</v>
      </c>
      <c r="E26" s="52">
        <f>RS!E20</f>
        <v>0</v>
      </c>
      <c r="F26" s="59">
        <f t="shared" si="1"/>
        <v>0</v>
      </c>
      <c r="G26" s="52">
        <f t="shared" si="7"/>
        <v>11246378</v>
      </c>
      <c r="H26" s="59">
        <f t="shared" si="2"/>
        <v>1.3643057217609544</v>
      </c>
      <c r="I26" s="52">
        <f>RS!I20</f>
        <v>12593052</v>
      </c>
      <c r="J26" s="58">
        <f t="shared" si="3"/>
        <v>1.7145110856632289</v>
      </c>
      <c r="K26" s="52">
        <f>RS!K20</f>
        <v>0</v>
      </c>
      <c r="L26" s="59">
        <f t="shared" si="4"/>
        <v>0</v>
      </c>
      <c r="M26" s="52">
        <f t="shared" si="5"/>
        <v>12593052</v>
      </c>
      <c r="N26" s="59">
        <f t="shared" si="6"/>
        <v>1.4067502578205777</v>
      </c>
    </row>
    <row r="27" spans="1:15" x14ac:dyDescent="0.25">
      <c r="A27" s="14" t="s">
        <v>43</v>
      </c>
      <c r="B27" s="6" t="s">
        <v>66</v>
      </c>
      <c r="C27" s="52">
        <f>RS!C21</f>
        <v>21163065</v>
      </c>
      <c r="D27" s="58">
        <f t="shared" ref="D27:D34" si="8">C27/C$35*100</f>
        <v>3.1493086842979037</v>
      </c>
      <c r="E27" s="52">
        <f>RS!E21</f>
        <v>0</v>
      </c>
      <c r="F27" s="59">
        <f t="shared" si="1"/>
        <v>0</v>
      </c>
      <c r="G27" s="52">
        <f t="shared" si="7"/>
        <v>21163065</v>
      </c>
      <c r="H27" s="59">
        <f t="shared" si="2"/>
        <v>2.5673057289643824</v>
      </c>
      <c r="I27" s="52">
        <f>RS!I21</f>
        <v>27468255</v>
      </c>
      <c r="J27" s="58">
        <f t="shared" si="3"/>
        <v>3.7397310597402771</v>
      </c>
      <c r="K27" s="52">
        <f>RS!K21</f>
        <v>0</v>
      </c>
      <c r="L27" s="59">
        <f t="shared" si="4"/>
        <v>0</v>
      </c>
      <c r="M27" s="52">
        <f t="shared" si="5"/>
        <v>27468255</v>
      </c>
      <c r="N27" s="59">
        <f t="shared" si="6"/>
        <v>3.0684360553050505</v>
      </c>
    </row>
    <row r="28" spans="1:15" x14ac:dyDescent="0.25">
      <c r="A28" s="14" t="s">
        <v>44</v>
      </c>
      <c r="B28" s="6" t="s">
        <v>5</v>
      </c>
      <c r="C28" s="52">
        <f>FBiH!C17</f>
        <v>56489074</v>
      </c>
      <c r="D28" s="58">
        <f t="shared" si="8"/>
        <v>8.4062271375222313</v>
      </c>
      <c r="E28" s="52">
        <f>FBiH!E17</f>
        <v>3063089</v>
      </c>
      <c r="F28" s="59">
        <f t="shared" si="1"/>
        <v>2.0107064942068456</v>
      </c>
      <c r="G28" s="52">
        <f t="shared" si="7"/>
        <v>59552163</v>
      </c>
      <c r="H28" s="59">
        <f t="shared" si="2"/>
        <v>7.2243131721289293</v>
      </c>
      <c r="I28" s="52">
        <f>FBiH!I17</f>
        <v>60418363</v>
      </c>
      <c r="J28" s="58">
        <f t="shared" si="3"/>
        <v>8.2258020645928447</v>
      </c>
      <c r="K28" s="52">
        <f>FBiH!K17</f>
        <v>3478650</v>
      </c>
      <c r="L28" s="59">
        <f t="shared" si="4"/>
        <v>2.1648295015283812</v>
      </c>
      <c r="M28" s="52">
        <f t="shared" si="5"/>
        <v>63897013</v>
      </c>
      <c r="N28" s="59">
        <f t="shared" si="6"/>
        <v>7.1378359679380985</v>
      </c>
    </row>
    <row r="29" spans="1:15" x14ac:dyDescent="0.25">
      <c r="A29" s="14" t="s">
        <v>45</v>
      </c>
      <c r="B29" s="6" t="s">
        <v>22</v>
      </c>
      <c r="C29" s="52">
        <f>RS!C22</f>
        <v>3172047</v>
      </c>
      <c r="D29" s="58">
        <f t="shared" si="8"/>
        <v>0.47203725755702741</v>
      </c>
      <c r="E29" s="52">
        <f>RS!E22</f>
        <v>0</v>
      </c>
      <c r="F29" s="59">
        <f t="shared" si="1"/>
        <v>0</v>
      </c>
      <c r="G29" s="52">
        <f t="shared" si="7"/>
        <v>3172047</v>
      </c>
      <c r="H29" s="59">
        <f t="shared" si="2"/>
        <v>0.38480316701027389</v>
      </c>
      <c r="I29" s="52">
        <f>RS!I22</f>
        <v>3287045</v>
      </c>
      <c r="J29" s="58">
        <f t="shared" si="3"/>
        <v>0.44752257765424042</v>
      </c>
      <c r="K29" s="52">
        <f>RS!K22</f>
        <v>0</v>
      </c>
      <c r="L29" s="59">
        <f t="shared" si="4"/>
        <v>0</v>
      </c>
      <c r="M29" s="52">
        <f t="shared" si="5"/>
        <v>3287045</v>
      </c>
      <c r="N29" s="59">
        <f t="shared" si="6"/>
        <v>0.36719068588121778</v>
      </c>
    </row>
    <row r="30" spans="1:15" x14ac:dyDescent="0.25">
      <c r="A30" s="14" t="s">
        <v>46</v>
      </c>
      <c r="B30" s="6" t="s">
        <v>20</v>
      </c>
      <c r="C30" s="52">
        <f>RS!C23</f>
        <v>10057341</v>
      </c>
      <c r="D30" s="58">
        <f t="shared" si="8"/>
        <v>1.4966485881059932</v>
      </c>
      <c r="E30" s="52">
        <f>RS!E23</f>
        <v>0</v>
      </c>
      <c r="F30" s="59">
        <f t="shared" si="1"/>
        <v>0</v>
      </c>
      <c r="G30" s="52">
        <f t="shared" si="7"/>
        <v>10057341</v>
      </c>
      <c r="H30" s="59">
        <f t="shared" si="2"/>
        <v>1.2200628390759263</v>
      </c>
      <c r="I30" s="52">
        <f>RS!I23</f>
        <v>-90240</v>
      </c>
      <c r="J30" s="58">
        <f t="shared" si="3"/>
        <v>-1.2285939927052613E-2</v>
      </c>
      <c r="K30" s="52">
        <f>RS!K23</f>
        <v>0</v>
      </c>
      <c r="L30" s="59">
        <f t="shared" si="4"/>
        <v>0</v>
      </c>
      <c r="M30" s="52">
        <f t="shared" si="5"/>
        <v>-90240</v>
      </c>
      <c r="N30" s="59">
        <f t="shared" si="6"/>
        <v>-1.0080570084656916E-2</v>
      </c>
    </row>
    <row r="31" spans="1:15" x14ac:dyDescent="0.25">
      <c r="A31" s="14" t="s">
        <v>47</v>
      </c>
      <c r="B31" s="6" t="s">
        <v>6</v>
      </c>
      <c r="C31" s="52">
        <f>FBiH!C18</f>
        <v>36126082</v>
      </c>
      <c r="D31" s="58">
        <f t="shared" si="8"/>
        <v>5.3759785632307127</v>
      </c>
      <c r="E31" s="52">
        <f>FBiH!E18</f>
        <v>25035693</v>
      </c>
      <c r="F31" s="59">
        <f t="shared" si="1"/>
        <v>16.434204328398184</v>
      </c>
      <c r="G31" s="52">
        <f t="shared" si="7"/>
        <v>61161775</v>
      </c>
      <c r="H31" s="59">
        <f t="shared" si="2"/>
        <v>7.4195762925233444</v>
      </c>
      <c r="I31" s="52">
        <f>FBiH!I18</f>
        <v>39562181</v>
      </c>
      <c r="J31" s="58">
        <f t="shared" si="3"/>
        <v>5.3862874462453707</v>
      </c>
      <c r="K31" s="52">
        <f>FBiH!K18</f>
        <v>26699419</v>
      </c>
      <c r="L31" s="59">
        <f t="shared" si="4"/>
        <v>16.615551988520657</v>
      </c>
      <c r="M31" s="52">
        <f t="shared" si="5"/>
        <v>66261600</v>
      </c>
      <c r="N31" s="59">
        <f t="shared" si="6"/>
        <v>7.4019803049811914</v>
      </c>
    </row>
    <row r="32" spans="1:15" x14ac:dyDescent="0.25">
      <c r="A32" s="14" t="s">
        <v>48</v>
      </c>
      <c r="B32" s="6" t="s">
        <v>7</v>
      </c>
      <c r="C32" s="52">
        <f>FBiH!C19</f>
        <v>27697187</v>
      </c>
      <c r="D32" s="58">
        <f t="shared" si="8"/>
        <v>4.1216615622417168</v>
      </c>
      <c r="E32" s="52">
        <f>FBiH!E19</f>
        <v>32731307</v>
      </c>
      <c r="F32" s="59">
        <f t="shared" si="1"/>
        <v>21.485843718147919</v>
      </c>
      <c r="G32" s="52">
        <f t="shared" si="7"/>
        <v>60428494</v>
      </c>
      <c r="H32" s="59">
        <f t="shared" si="2"/>
        <v>7.3306214784526631</v>
      </c>
      <c r="I32" s="52">
        <f>FBiH!I19</f>
        <v>29036032</v>
      </c>
      <c r="J32" s="58">
        <f t="shared" si="3"/>
        <v>3.953179796896912</v>
      </c>
      <c r="K32" s="52">
        <f>FBiH!K19</f>
        <v>37154677</v>
      </c>
      <c r="L32" s="59">
        <f t="shared" si="4"/>
        <v>23.12205622565018</v>
      </c>
      <c r="M32" s="52">
        <f t="shared" si="5"/>
        <v>66190709</v>
      </c>
      <c r="N32" s="59">
        <f t="shared" si="6"/>
        <v>7.3940611816005237</v>
      </c>
    </row>
    <row r="33" spans="1:14" x14ac:dyDescent="0.25">
      <c r="A33" s="14" t="s">
        <v>49</v>
      </c>
      <c r="B33" s="6" t="s">
        <v>68</v>
      </c>
      <c r="C33" s="52">
        <f>FBiH!C20</f>
        <v>1865728</v>
      </c>
      <c r="D33" s="58">
        <f t="shared" si="8"/>
        <v>0.27764189132990708</v>
      </c>
      <c r="E33" s="52">
        <f>FBiH!E20</f>
        <v>33252502</v>
      </c>
      <c r="F33" s="59">
        <f t="shared" si="1"/>
        <v>21.827972259384605</v>
      </c>
      <c r="G33" s="52">
        <f t="shared" si="7"/>
        <v>35118230</v>
      </c>
      <c r="H33" s="59">
        <f t="shared" si="2"/>
        <v>4.2602162338058713</v>
      </c>
      <c r="I33" s="52">
        <f>FBiH!I20</f>
        <v>1777395</v>
      </c>
      <c r="J33" s="58">
        <f t="shared" si="3"/>
        <v>0.24198767948408334</v>
      </c>
      <c r="K33" s="52">
        <f>FBiH!K20</f>
        <v>33032577</v>
      </c>
      <c r="L33" s="59">
        <f t="shared" si="4"/>
        <v>20.556795653804741</v>
      </c>
      <c r="M33" s="52">
        <f t="shared" si="5"/>
        <v>34809972</v>
      </c>
      <c r="N33" s="59">
        <f t="shared" si="6"/>
        <v>3.8885678456443356</v>
      </c>
    </row>
    <row r="34" spans="1:14" x14ac:dyDescent="0.25">
      <c r="A34" s="14" t="s">
        <v>50</v>
      </c>
      <c r="B34" s="6" t="s">
        <v>25</v>
      </c>
      <c r="C34" s="52">
        <f>RS!C24</f>
        <v>34267302</v>
      </c>
      <c r="D34" s="58">
        <f t="shared" si="8"/>
        <v>5.0993706146089393</v>
      </c>
      <c r="E34" s="52">
        <f>RS!E24</f>
        <v>1998861</v>
      </c>
      <c r="F34" s="59">
        <f t="shared" si="1"/>
        <v>1.3121142721340417</v>
      </c>
      <c r="G34" s="52">
        <f t="shared" si="7"/>
        <v>36266163</v>
      </c>
      <c r="H34" s="59">
        <f t="shared" si="2"/>
        <v>4.399472762449868</v>
      </c>
      <c r="I34" s="52">
        <f>RS!I24</f>
        <v>40865122</v>
      </c>
      <c r="J34" s="58">
        <f t="shared" si="3"/>
        <v>5.5636794548279713</v>
      </c>
      <c r="K34" s="52">
        <f>RS!K24</f>
        <v>2167554</v>
      </c>
      <c r="L34" s="59">
        <f t="shared" si="4"/>
        <v>1.3489097337633416</v>
      </c>
      <c r="M34" s="52">
        <f t="shared" si="5"/>
        <v>43032676</v>
      </c>
      <c r="N34" s="59">
        <f t="shared" si="6"/>
        <v>4.8071133238955417</v>
      </c>
    </row>
    <row r="35" spans="1:14" x14ac:dyDescent="0.25">
      <c r="A35" s="2"/>
      <c r="B35" s="3" t="s">
        <v>56</v>
      </c>
      <c r="C35" s="9">
        <f t="shared" ref="C35:L35" si="9">SUM(C11:C34)</f>
        <v>671990812</v>
      </c>
      <c r="D35" s="9">
        <f t="shared" si="9"/>
        <v>100.00000000000003</v>
      </c>
      <c r="E35" s="9">
        <f t="shared" si="9"/>
        <v>152338942</v>
      </c>
      <c r="F35" s="23">
        <f t="shared" si="9"/>
        <v>100</v>
      </c>
      <c r="G35" s="9">
        <f>SUM(G11:G34)</f>
        <v>824329754</v>
      </c>
      <c r="H35" s="23">
        <f t="shared" si="9"/>
        <v>100</v>
      </c>
      <c r="I35" s="9">
        <f t="shared" si="9"/>
        <v>734498138</v>
      </c>
      <c r="J35" s="9">
        <f t="shared" si="9"/>
        <v>100.00000000000001</v>
      </c>
      <c r="K35" s="9">
        <f t="shared" si="9"/>
        <v>160689329</v>
      </c>
      <c r="L35" s="23">
        <f t="shared" si="9"/>
        <v>100</v>
      </c>
      <c r="M35" s="9">
        <f>SUM(M11:M34)</f>
        <v>895187467</v>
      </c>
      <c r="N35" s="23">
        <f>SUM(N11:N34)</f>
        <v>99.999999999999986</v>
      </c>
    </row>
    <row r="36" spans="1:14" x14ac:dyDescent="0.25">
      <c r="C36" s="16"/>
      <c r="E36" s="43"/>
      <c r="G36" s="43"/>
      <c r="I36" s="16"/>
      <c r="K36" s="43"/>
      <c r="M36" s="43"/>
    </row>
    <row r="37" spans="1:14" x14ac:dyDescent="0.25">
      <c r="C37" s="51"/>
      <c r="D37" s="18"/>
      <c r="E37" s="51"/>
      <c r="G37" s="51"/>
      <c r="I37" s="51"/>
      <c r="J37" s="18"/>
      <c r="K37" s="51"/>
      <c r="M37" s="51"/>
    </row>
    <row r="38" spans="1:14" x14ac:dyDescent="0.25">
      <c r="A38" t="s">
        <v>82</v>
      </c>
      <c r="B38" s="40"/>
      <c r="C38" s="30"/>
      <c r="D38" s="18"/>
      <c r="E38" s="17"/>
      <c r="G38" s="17"/>
      <c r="I38" s="30"/>
      <c r="J38" s="18"/>
      <c r="K38" s="17"/>
      <c r="M38" s="17"/>
    </row>
    <row r="39" spans="1:14" x14ac:dyDescent="0.25">
      <c r="A39" t="s">
        <v>83</v>
      </c>
      <c r="B39" s="53"/>
      <c r="C39" s="19"/>
      <c r="D39" s="18"/>
      <c r="E39" s="18"/>
      <c r="G39" s="18"/>
      <c r="I39" s="19"/>
      <c r="J39" s="18"/>
      <c r="K39" s="18"/>
      <c r="M39" s="18"/>
    </row>
    <row r="40" spans="1:14" x14ac:dyDescent="0.25">
      <c r="B40" s="40"/>
      <c r="C40" s="33"/>
      <c r="D40" s="18"/>
      <c r="E40" s="18"/>
      <c r="G40" s="18"/>
      <c r="I40" s="33"/>
      <c r="J40" s="18"/>
      <c r="K40" s="18"/>
      <c r="M40" s="18"/>
    </row>
    <row r="41" spans="1:14" x14ac:dyDescent="0.25">
      <c r="B41" s="15"/>
      <c r="C41" s="46"/>
      <c r="D41" s="18"/>
      <c r="E41" s="17"/>
      <c r="G41" s="17"/>
      <c r="I41" s="46"/>
      <c r="J41" s="18"/>
      <c r="K41" s="17"/>
      <c r="M41" s="17"/>
    </row>
    <row r="42" spans="1:14" x14ac:dyDescent="0.25">
      <c r="B42" s="40"/>
      <c r="C42" s="10"/>
      <c r="I42" s="10"/>
    </row>
    <row r="43" spans="1:14" x14ac:dyDescent="0.25">
      <c r="B43" s="15"/>
      <c r="C43" s="22"/>
      <c r="I43" s="22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showGridLines="0" showRuler="0" view="pageLayout" topLeftCell="A4" zoomScale="75" zoomScaleNormal="70" zoomScalePageLayoutView="75" workbookViewId="0">
      <selection activeCell="I12" sqref="I12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5" ht="15" customHeight="1" x14ac:dyDescent="0.25"/>
    <row r="2" spans="1:15" ht="15" customHeight="1" x14ac:dyDescent="0.25"/>
    <row r="3" spans="1:15" ht="15" customHeight="1" x14ac:dyDescent="0.25"/>
    <row r="4" spans="1:15" ht="15" customHeight="1" x14ac:dyDescent="0.25"/>
    <row r="5" spans="1:15" ht="15" customHeight="1" x14ac:dyDescent="0.25">
      <c r="C5" s="57" t="s">
        <v>62</v>
      </c>
      <c r="I5" s="57"/>
    </row>
    <row r="6" spans="1:15" ht="15" customHeight="1" x14ac:dyDescent="0.25">
      <c r="C6" s="1"/>
      <c r="D6" s="1"/>
      <c r="I6" s="1"/>
      <c r="J6" s="1"/>
    </row>
    <row r="7" spans="1:15" ht="15" customHeight="1" thickBot="1" x14ac:dyDescent="0.3"/>
    <row r="8" spans="1:15" ht="24.75" customHeight="1" x14ac:dyDescent="0.25">
      <c r="A8" s="77" t="s">
        <v>59</v>
      </c>
      <c r="B8" s="80" t="s">
        <v>10</v>
      </c>
      <c r="C8" s="74" t="s">
        <v>78</v>
      </c>
      <c r="D8" s="74"/>
      <c r="E8" s="74" t="s">
        <v>77</v>
      </c>
      <c r="F8" s="74"/>
      <c r="G8" s="74" t="s">
        <v>79</v>
      </c>
      <c r="H8" s="74"/>
      <c r="I8" s="74" t="s">
        <v>78</v>
      </c>
      <c r="J8" s="74"/>
      <c r="K8" s="74" t="s">
        <v>77</v>
      </c>
      <c r="L8" s="74"/>
      <c r="M8" s="74" t="s">
        <v>79</v>
      </c>
      <c r="N8" s="75"/>
    </row>
    <row r="9" spans="1:15" s="24" customFormat="1" ht="21.75" customHeight="1" x14ac:dyDescent="0.25">
      <c r="A9" s="78"/>
      <c r="B9" s="76"/>
      <c r="C9" s="76" t="s">
        <v>88</v>
      </c>
      <c r="D9" s="76"/>
      <c r="E9" s="76" t="s">
        <v>88</v>
      </c>
      <c r="F9" s="76"/>
      <c r="G9" s="82" t="s">
        <v>88</v>
      </c>
      <c r="H9" s="82"/>
      <c r="I9" s="82" t="s">
        <v>89</v>
      </c>
      <c r="J9" s="82"/>
      <c r="K9" s="76" t="s">
        <v>89</v>
      </c>
      <c r="L9" s="76"/>
      <c r="M9" s="76" t="s">
        <v>89</v>
      </c>
      <c r="N9" s="83"/>
    </row>
    <row r="10" spans="1:15" ht="18.75" customHeight="1" thickBot="1" x14ac:dyDescent="0.3">
      <c r="A10" s="79"/>
      <c r="B10" s="81"/>
      <c r="C10" s="56" t="s">
        <v>26</v>
      </c>
      <c r="D10" s="65" t="s">
        <v>76</v>
      </c>
      <c r="E10" s="56" t="s">
        <v>26</v>
      </c>
      <c r="F10" s="65" t="s">
        <v>76</v>
      </c>
      <c r="G10" s="56" t="s">
        <v>26</v>
      </c>
      <c r="H10" s="65" t="s">
        <v>76</v>
      </c>
      <c r="I10" s="56" t="s">
        <v>26</v>
      </c>
      <c r="J10" s="65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5" ht="16.5" customHeight="1" x14ac:dyDescent="0.25">
      <c r="A11" s="14" t="s">
        <v>27</v>
      </c>
      <c r="B11" s="6" t="s">
        <v>63</v>
      </c>
      <c r="C11" s="66">
        <v>77234448</v>
      </c>
      <c r="D11" s="67">
        <f>C11/C21*100</f>
        <v>17.509465959035705</v>
      </c>
      <c r="E11" s="66">
        <v>5719153</v>
      </c>
      <c r="F11" s="68">
        <f>E11/E21*100</f>
        <v>4.3337273946827279</v>
      </c>
      <c r="G11" s="66">
        <f>C11+E11</f>
        <v>82953601</v>
      </c>
      <c r="H11" s="68">
        <f>G11/G21*100</f>
        <v>14.475311005325754</v>
      </c>
      <c r="I11" s="66">
        <v>88182025</v>
      </c>
      <c r="J11" s="67">
        <f>I11/I21*100</f>
        <v>17.877994595937619</v>
      </c>
      <c r="K11" s="66">
        <v>6635489</v>
      </c>
      <c r="L11" s="68">
        <f>K11/K21*100</f>
        <v>4.7483855283538867</v>
      </c>
      <c r="M11" s="66">
        <f>I11+K11</f>
        <v>94817514</v>
      </c>
      <c r="N11" s="68">
        <f>M11/M21*100</f>
        <v>14.979416041270577</v>
      </c>
    </row>
    <row r="12" spans="1:15" ht="16.5" customHeight="1" x14ac:dyDescent="0.25">
      <c r="A12" s="14" t="s">
        <v>28</v>
      </c>
      <c r="B12" s="6" t="s">
        <v>87</v>
      </c>
      <c r="C12" s="66">
        <v>97698114</v>
      </c>
      <c r="D12" s="67">
        <f>C12/C21*100</f>
        <v>22.148689420878487</v>
      </c>
      <c r="E12" s="66">
        <v>0</v>
      </c>
      <c r="F12" s="68">
        <f>E12/E21*100</f>
        <v>0</v>
      </c>
      <c r="G12" s="66">
        <f>C12+E12+0.4</f>
        <v>97698114.400000006</v>
      </c>
      <c r="H12" s="68">
        <f>G12/G21*100</f>
        <v>17.048212175549732</v>
      </c>
      <c r="I12" s="66">
        <v>113063814</v>
      </c>
      <c r="J12" s="67">
        <f>I12/I21*100</f>
        <v>22.922520271995296</v>
      </c>
      <c r="K12" s="66">
        <v>0</v>
      </c>
      <c r="L12" s="68">
        <f>K12/K21*100</f>
        <v>0</v>
      </c>
      <c r="M12" s="66">
        <f>I12+K12</f>
        <v>113063814</v>
      </c>
      <c r="N12" s="68">
        <f>M12/M21*100</f>
        <v>17.861994453037788</v>
      </c>
      <c r="O12" s="69"/>
    </row>
    <row r="13" spans="1:15" ht="16.5" customHeight="1" x14ac:dyDescent="0.25">
      <c r="A13" s="14" t="s">
        <v>29</v>
      </c>
      <c r="B13" s="6" t="s">
        <v>1</v>
      </c>
      <c r="C13" s="66">
        <v>22703328</v>
      </c>
      <c r="D13" s="67">
        <f>C13/C21*100</f>
        <v>5.1469669178294915</v>
      </c>
      <c r="E13" s="66">
        <v>0</v>
      </c>
      <c r="F13" s="68">
        <f>E13/E21*100</f>
        <v>0</v>
      </c>
      <c r="G13" s="66">
        <f t="shared" ref="G13:G20" si="0">C13+E13</f>
        <v>22703328</v>
      </c>
      <c r="H13" s="68">
        <f>G13/G21*100</f>
        <v>3.9617054557513458</v>
      </c>
      <c r="I13" s="66">
        <v>27412671</v>
      </c>
      <c r="J13" s="67">
        <f>I13/I21*100</f>
        <v>5.5576358560400028</v>
      </c>
      <c r="K13" s="66">
        <v>0</v>
      </c>
      <c r="L13" s="68">
        <f>K13/K21*100</f>
        <v>0</v>
      </c>
      <c r="M13" s="66">
        <f t="shared" ref="M13:M20" si="1">I13+K13</f>
        <v>27412671</v>
      </c>
      <c r="N13" s="68">
        <f>M13/M21*100</f>
        <v>4.3306957374085204</v>
      </c>
    </row>
    <row r="14" spans="1:15" ht="16.5" customHeight="1" x14ac:dyDescent="0.25">
      <c r="A14" s="14" t="s">
        <v>30</v>
      </c>
      <c r="B14" s="6" t="s">
        <v>2</v>
      </c>
      <c r="C14" s="66">
        <v>33789980</v>
      </c>
      <c r="D14" s="67">
        <f>C14/C21*100</f>
        <v>7.6603707268872725</v>
      </c>
      <c r="E14" s="66">
        <v>7892395</v>
      </c>
      <c r="F14" s="68">
        <f>E14/E21*100</f>
        <v>5.9805164193293985</v>
      </c>
      <c r="G14" s="66">
        <f t="shared" si="0"/>
        <v>41682375</v>
      </c>
      <c r="H14" s="68">
        <f>G14/G21*100</f>
        <v>7.2735280240048299</v>
      </c>
      <c r="I14" s="66">
        <v>36562794</v>
      </c>
      <c r="J14" s="67">
        <f>I14/I21*100</f>
        <v>7.4127287680724088</v>
      </c>
      <c r="K14" s="66">
        <v>7706292</v>
      </c>
      <c r="L14" s="68">
        <f>K14/K21*100</f>
        <v>5.5146569318507401</v>
      </c>
      <c r="M14" s="66">
        <f t="shared" si="1"/>
        <v>44269086</v>
      </c>
      <c r="N14" s="68">
        <f>M14/M21*100</f>
        <v>6.9936979887575061</v>
      </c>
    </row>
    <row r="15" spans="1:15" ht="16.5" customHeight="1" x14ac:dyDescent="0.25">
      <c r="A15" s="14" t="s">
        <v>31</v>
      </c>
      <c r="B15" s="6" t="s">
        <v>3</v>
      </c>
      <c r="C15" s="66">
        <v>67435751</v>
      </c>
      <c r="D15" s="67">
        <f>C15/C21*100</f>
        <v>15.288048495620865</v>
      </c>
      <c r="E15" s="66">
        <v>0</v>
      </c>
      <c r="F15" s="68">
        <f>E15/E21*100</f>
        <v>0</v>
      </c>
      <c r="G15" s="66">
        <f t="shared" si="0"/>
        <v>67435751</v>
      </c>
      <c r="H15" s="68">
        <f>G15/G21*100</f>
        <v>11.767463459515243</v>
      </c>
      <c r="I15" s="66">
        <v>76237079</v>
      </c>
      <c r="J15" s="67">
        <f>I15/I21*100</f>
        <v>15.456280192840541</v>
      </c>
      <c r="K15" s="66">
        <v>0</v>
      </c>
      <c r="L15" s="68">
        <f>K15/K21*100</f>
        <v>0</v>
      </c>
      <c r="M15" s="66">
        <f t="shared" si="1"/>
        <v>76237079</v>
      </c>
      <c r="N15" s="68">
        <f>M15/M21*100</f>
        <v>12.044050470593568</v>
      </c>
    </row>
    <row r="16" spans="1:15" ht="16.5" customHeight="1" x14ac:dyDescent="0.25">
      <c r="A16" s="14" t="s">
        <v>32</v>
      </c>
      <c r="B16" s="6" t="s">
        <v>4</v>
      </c>
      <c r="C16" s="66">
        <v>20061414</v>
      </c>
      <c r="D16" s="67">
        <f>C16/C21*100</f>
        <v>4.5480307637224566</v>
      </c>
      <c r="E16" s="66">
        <v>24274314</v>
      </c>
      <c r="F16" s="68">
        <f>E16/E21*100</f>
        <v>18.394027851489628</v>
      </c>
      <c r="G16" s="66">
        <f t="shared" si="0"/>
        <v>44335728</v>
      </c>
      <c r="H16" s="68">
        <f>G16/G21*100</f>
        <v>7.7365351679854033</v>
      </c>
      <c r="I16" s="66">
        <v>20991027</v>
      </c>
      <c r="J16" s="67">
        <f>I16/I21*100</f>
        <v>4.2557138744452816</v>
      </c>
      <c r="K16" s="66">
        <v>25034898</v>
      </c>
      <c r="L16" s="68">
        <f>K16/K21*100</f>
        <v>17.915084685848427</v>
      </c>
      <c r="M16" s="66">
        <f t="shared" si="1"/>
        <v>46025925</v>
      </c>
      <c r="N16" s="68">
        <f>M16/M21*100</f>
        <v>7.2712461039562433</v>
      </c>
    </row>
    <row r="17" spans="1:14" ht="16.5" customHeight="1" x14ac:dyDescent="0.25">
      <c r="A17" s="14" t="s">
        <v>33</v>
      </c>
      <c r="B17" s="6" t="s">
        <v>5</v>
      </c>
      <c r="C17" s="66">
        <v>56489074</v>
      </c>
      <c r="D17" s="67">
        <f>C17/C21*100</f>
        <v>12.806377774078854</v>
      </c>
      <c r="E17" s="66">
        <v>3063089</v>
      </c>
      <c r="F17" s="68">
        <f>E17/E21*100</f>
        <v>2.3210766894418322</v>
      </c>
      <c r="G17" s="66">
        <f t="shared" si="0"/>
        <v>59552163</v>
      </c>
      <c r="H17" s="68">
        <f>G17/G21*100</f>
        <v>10.39178613192275</v>
      </c>
      <c r="I17" s="66">
        <v>60418363</v>
      </c>
      <c r="J17" s="67">
        <f>I17/I21*100</f>
        <v>12.249198940593589</v>
      </c>
      <c r="K17" s="66">
        <v>3478650</v>
      </c>
      <c r="L17" s="68">
        <f>K17/K21*100</f>
        <v>2.4893374577530385</v>
      </c>
      <c r="M17" s="66">
        <f t="shared" si="1"/>
        <v>63897013</v>
      </c>
      <c r="N17" s="68">
        <f>M17/M21*100</f>
        <v>10.094547949458732</v>
      </c>
    </row>
    <row r="18" spans="1:14" ht="16.5" customHeight="1" x14ac:dyDescent="0.25">
      <c r="A18" s="14" t="s">
        <v>34</v>
      </c>
      <c r="B18" s="6" t="s">
        <v>6</v>
      </c>
      <c r="C18" s="66">
        <v>36126082</v>
      </c>
      <c r="D18" s="67">
        <f>C18/C21*100</f>
        <v>8.1899776510648774</v>
      </c>
      <c r="E18" s="66">
        <v>25035693</v>
      </c>
      <c r="F18" s="68">
        <f>E18/E21*100</f>
        <v>18.970968008543679</v>
      </c>
      <c r="G18" s="66">
        <f t="shared" si="0"/>
        <v>61161775</v>
      </c>
      <c r="H18" s="68">
        <f>G18/G21*100</f>
        <v>10.672661633613199</v>
      </c>
      <c r="I18" s="66">
        <v>39562181</v>
      </c>
      <c r="J18" s="67">
        <f>I18/I21*100</f>
        <v>8.0208234968691858</v>
      </c>
      <c r="K18" s="66">
        <v>26699419</v>
      </c>
      <c r="L18" s="68">
        <f>K18/K21*100</f>
        <v>19.10622333863515</v>
      </c>
      <c r="M18" s="66">
        <f t="shared" si="1"/>
        <v>66261600</v>
      </c>
      <c r="N18" s="68">
        <f>M18/M21*100</f>
        <v>10.468109024248985</v>
      </c>
    </row>
    <row r="19" spans="1:14" ht="16.5" customHeight="1" x14ac:dyDescent="0.25">
      <c r="A19" s="14" t="s">
        <v>35</v>
      </c>
      <c r="B19" s="6" t="s">
        <v>7</v>
      </c>
      <c r="C19" s="66">
        <v>27697187</v>
      </c>
      <c r="D19" s="67">
        <f>C19/C21*100</f>
        <v>6.2791016896702132</v>
      </c>
      <c r="E19" s="66">
        <v>32731307</v>
      </c>
      <c r="F19" s="68">
        <f>E19/E21*100</f>
        <v>24.802372276046913</v>
      </c>
      <c r="G19" s="66">
        <f t="shared" si="0"/>
        <v>60428494</v>
      </c>
      <c r="H19" s="68">
        <f>G19/G21*100</f>
        <v>10.544704915624594</v>
      </c>
      <c r="I19" s="66">
        <v>29036032</v>
      </c>
      <c r="J19" s="67">
        <f>I19/I21*100</f>
        <v>5.886755528504497</v>
      </c>
      <c r="K19" s="66">
        <v>37154677</v>
      </c>
      <c r="L19" s="68">
        <f>K19/K21*100</f>
        <v>26.588052602824451</v>
      </c>
      <c r="M19" s="66">
        <f t="shared" si="1"/>
        <v>66190709</v>
      </c>
      <c r="N19" s="68">
        <f>M19/M21*100</f>
        <v>10.456909555524444</v>
      </c>
    </row>
    <row r="20" spans="1:14" ht="16.5" customHeight="1" x14ac:dyDescent="0.25">
      <c r="A20" s="14" t="s">
        <v>36</v>
      </c>
      <c r="B20" s="6" t="s">
        <v>68</v>
      </c>
      <c r="C20" s="66">
        <v>1865728</v>
      </c>
      <c r="D20" s="67">
        <f>C20/C21*100</f>
        <v>0.42297060121177754</v>
      </c>
      <c r="E20" s="66">
        <v>33252502</v>
      </c>
      <c r="F20" s="68">
        <f>E20/E21*100</f>
        <v>25.197311360465825</v>
      </c>
      <c r="G20" s="66">
        <f t="shared" si="0"/>
        <v>35118230</v>
      </c>
      <c r="H20" s="68">
        <f>G20/G21*100</f>
        <v>6.1280920307071547</v>
      </c>
      <c r="I20" s="66">
        <v>1777395</v>
      </c>
      <c r="J20" s="67">
        <f>I20/I21*100</f>
        <v>0.36034847470157944</v>
      </c>
      <c r="K20" s="66">
        <v>33032577</v>
      </c>
      <c r="L20" s="68">
        <f>K20/K21*100</f>
        <v>23.638259454734303</v>
      </c>
      <c r="M20" s="66">
        <f t="shared" si="1"/>
        <v>34809972</v>
      </c>
      <c r="N20" s="68">
        <f>M20/M21*100</f>
        <v>5.499332675743636</v>
      </c>
    </row>
    <row r="21" spans="1:14" ht="16.5" customHeight="1" x14ac:dyDescent="0.25">
      <c r="A21" s="2"/>
      <c r="B21" s="3" t="s">
        <v>56</v>
      </c>
      <c r="C21" s="70">
        <f t="shared" ref="C21:I21" si="2">SUM(C11:C20)</f>
        <v>441101106</v>
      </c>
      <c r="D21" s="70">
        <f t="shared" si="2"/>
        <v>99.999999999999986</v>
      </c>
      <c r="E21" s="70">
        <f t="shared" si="2"/>
        <v>131968453</v>
      </c>
      <c r="F21" s="71">
        <f t="shared" si="2"/>
        <v>100</v>
      </c>
      <c r="G21" s="70">
        <f t="shared" si="2"/>
        <v>573069559.39999998</v>
      </c>
      <c r="H21" s="71">
        <f t="shared" si="2"/>
        <v>100</v>
      </c>
      <c r="I21" s="70">
        <f t="shared" si="2"/>
        <v>493243381</v>
      </c>
      <c r="J21" s="70">
        <f t="shared" ref="J21:N21" si="3">SUM(J11:J20)</f>
        <v>99.999999999999986</v>
      </c>
      <c r="K21" s="70">
        <f t="shared" si="3"/>
        <v>139742002</v>
      </c>
      <c r="L21" s="71">
        <f t="shared" si="3"/>
        <v>100</v>
      </c>
      <c r="M21" s="70">
        <f t="shared" si="3"/>
        <v>632985383</v>
      </c>
      <c r="N21" s="71">
        <f t="shared" si="3"/>
        <v>100</v>
      </c>
    </row>
    <row r="22" spans="1:14" x14ac:dyDescent="0.25">
      <c r="C22" s="16"/>
      <c r="I22" s="16"/>
    </row>
    <row r="23" spans="1:14" x14ac:dyDescent="0.25">
      <c r="C23" s="17"/>
      <c r="D23" s="18"/>
      <c r="E23" s="17"/>
      <c r="G23" s="17"/>
      <c r="I23" s="17"/>
      <c r="J23" s="18"/>
      <c r="K23" s="17"/>
      <c r="M23" s="17"/>
    </row>
    <row r="24" spans="1:14" x14ac:dyDescent="0.25">
      <c r="B24" t="s">
        <v>81</v>
      </c>
      <c r="C24" s="20"/>
      <c r="D24" s="18"/>
      <c r="E24" s="17"/>
      <c r="G24" s="17"/>
      <c r="I24" s="20"/>
      <c r="J24" s="18"/>
      <c r="K24" s="17"/>
      <c r="M24" s="17"/>
    </row>
    <row r="25" spans="1:14" x14ac:dyDescent="0.25">
      <c r="B25" t="s">
        <v>85</v>
      </c>
      <c r="C25" s="8"/>
      <c r="D25" s="18"/>
      <c r="E25" s="8"/>
      <c r="G25" s="8"/>
      <c r="I25" s="8"/>
      <c r="J25" s="18"/>
      <c r="K25" s="8"/>
      <c r="M25" s="8"/>
    </row>
    <row r="26" spans="1:14" x14ac:dyDescent="0.25">
      <c r="B26" t="s">
        <v>86</v>
      </c>
      <c r="C26" s="21"/>
      <c r="D26" s="18"/>
      <c r="E26" s="18"/>
      <c r="G26" s="18"/>
      <c r="I26" s="21"/>
      <c r="J26" s="18"/>
      <c r="K26" s="18"/>
      <c r="M26" s="18"/>
    </row>
    <row r="27" spans="1:14" x14ac:dyDescent="0.25">
      <c r="B27" s="15"/>
      <c r="C27" s="8"/>
      <c r="D27" s="18"/>
      <c r="E27" s="17"/>
      <c r="G27" s="17"/>
      <c r="I27" s="8"/>
      <c r="J27" s="18"/>
      <c r="K27" s="17"/>
      <c r="M27" s="17"/>
    </row>
    <row r="28" spans="1:14" x14ac:dyDescent="0.25">
      <c r="B28" s="35"/>
      <c r="C28" s="45"/>
      <c r="I28" s="45"/>
    </row>
    <row r="29" spans="1:14" x14ac:dyDescent="0.25">
      <c r="B29" s="35"/>
    </row>
    <row r="30" spans="1:14" x14ac:dyDescent="0.25">
      <c r="B30" s="35"/>
    </row>
    <row r="31" spans="1:14" x14ac:dyDescent="0.25">
      <c r="B31" s="35"/>
    </row>
    <row r="32" spans="1:14" x14ac:dyDescent="0.25">
      <c r="B32" s="35"/>
    </row>
    <row r="33" spans="2:10" x14ac:dyDescent="0.25">
      <c r="B33" s="35"/>
    </row>
    <row r="34" spans="2:10" x14ac:dyDescent="0.25">
      <c r="B34" s="35"/>
    </row>
    <row r="41" spans="2:10" x14ac:dyDescent="0.25">
      <c r="B41" s="37"/>
      <c r="C41" s="5"/>
      <c r="D41" s="35"/>
      <c r="I41" s="5"/>
      <c r="J41" s="35"/>
    </row>
    <row r="42" spans="2:10" x14ac:dyDescent="0.25">
      <c r="B42" s="37"/>
      <c r="C42" s="5"/>
      <c r="D42" s="35"/>
      <c r="I42" s="5"/>
      <c r="J42" s="35"/>
    </row>
    <row r="43" spans="2:10" x14ac:dyDescent="0.25">
      <c r="B43" s="37"/>
      <c r="C43" s="5"/>
      <c r="D43" s="35"/>
      <c r="I43" s="5"/>
      <c r="J43" s="35"/>
    </row>
    <row r="44" spans="2:10" x14ac:dyDescent="0.25">
      <c r="B44" s="37"/>
      <c r="C44" s="5"/>
      <c r="D44" s="35"/>
      <c r="I44" s="5"/>
      <c r="J44" s="35"/>
    </row>
    <row r="45" spans="2:10" x14ac:dyDescent="0.25">
      <c r="B45" s="37"/>
      <c r="C45" s="5"/>
      <c r="D45" s="35"/>
      <c r="I45" s="5"/>
      <c r="J45" s="35"/>
    </row>
    <row r="46" spans="2:10" x14ac:dyDescent="0.25">
      <c r="B46" s="37"/>
      <c r="C46" s="5"/>
      <c r="D46" s="35"/>
      <c r="I46" s="5"/>
      <c r="J46" s="35"/>
    </row>
    <row r="47" spans="2:10" x14ac:dyDescent="0.25">
      <c r="B47" s="37"/>
      <c r="C47" s="5"/>
      <c r="D47" s="35"/>
      <c r="I47" s="5"/>
      <c r="J47" s="35"/>
    </row>
    <row r="48" spans="2:10" x14ac:dyDescent="0.25">
      <c r="B48" s="37"/>
      <c r="C48" s="5"/>
      <c r="I48" s="5"/>
    </row>
    <row r="49" spans="2:9" x14ac:dyDescent="0.25">
      <c r="B49" s="37"/>
      <c r="C49" s="5"/>
      <c r="I49" s="5"/>
    </row>
    <row r="50" spans="2:9" x14ac:dyDescent="0.25">
      <c r="B50" s="37"/>
      <c r="C50" s="5"/>
      <c r="I50" s="5"/>
    </row>
    <row r="51" spans="2:9" x14ac:dyDescent="0.25">
      <c r="B51" s="37"/>
      <c r="C51" s="5"/>
      <c r="I51" s="5"/>
    </row>
    <row r="52" spans="2:9" x14ac:dyDescent="0.25">
      <c r="B52" s="37"/>
      <c r="C52" s="5"/>
      <c r="I52" s="5"/>
    </row>
    <row r="53" spans="2:9" x14ac:dyDescent="0.25">
      <c r="B53" s="37"/>
      <c r="C53" s="5"/>
      <c r="I53" s="5"/>
    </row>
    <row r="54" spans="2:9" x14ac:dyDescent="0.25">
      <c r="B54" s="36"/>
    </row>
    <row r="55" spans="2:9" x14ac:dyDescent="0.25">
      <c r="B55" s="3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M11 M14:M20 M13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62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77" t="s">
        <v>59</v>
      </c>
      <c r="B7" s="80" t="s">
        <v>10</v>
      </c>
      <c r="C7" s="74" t="s">
        <v>54</v>
      </c>
      <c r="D7" s="74"/>
      <c r="E7" s="74"/>
      <c r="F7" s="74"/>
      <c r="G7" s="74"/>
      <c r="H7" s="74" t="s">
        <v>55</v>
      </c>
      <c r="I7" s="74"/>
      <c r="J7" s="74"/>
      <c r="K7" s="74"/>
      <c r="L7" s="75"/>
    </row>
    <row r="8" spans="1:12" s="24" customFormat="1" ht="21.75" customHeight="1" x14ac:dyDescent="0.25">
      <c r="A8" s="78"/>
      <c r="B8" s="76"/>
      <c r="C8" s="84" t="s">
        <v>26</v>
      </c>
      <c r="D8" s="84"/>
      <c r="E8" s="85" t="s">
        <v>60</v>
      </c>
      <c r="F8" s="76" t="s">
        <v>57</v>
      </c>
      <c r="G8" s="76"/>
      <c r="H8" s="84" t="s">
        <v>26</v>
      </c>
      <c r="I8" s="84"/>
      <c r="J8" s="85" t="s">
        <v>61</v>
      </c>
      <c r="K8" s="76" t="s">
        <v>57</v>
      </c>
      <c r="L8" s="83"/>
    </row>
    <row r="9" spans="1:12" ht="19.5" customHeight="1" thickBot="1" x14ac:dyDescent="0.3">
      <c r="A9" s="79"/>
      <c r="B9" s="81"/>
      <c r="C9" s="42" t="s">
        <v>65</v>
      </c>
      <c r="D9" s="42" t="s">
        <v>74</v>
      </c>
      <c r="E9" s="86"/>
      <c r="F9" s="28" t="s">
        <v>67</v>
      </c>
      <c r="G9" s="28" t="s">
        <v>75</v>
      </c>
      <c r="H9" s="42" t="s">
        <v>65</v>
      </c>
      <c r="I9" s="42" t="s">
        <v>74</v>
      </c>
      <c r="J9" s="86"/>
      <c r="K9" s="28" t="s">
        <v>67</v>
      </c>
      <c r="L9" s="29" t="s">
        <v>75</v>
      </c>
    </row>
    <row r="10" spans="1:12" ht="16.5" customHeight="1" x14ac:dyDescent="0.25">
      <c r="A10" s="44" t="s">
        <v>27</v>
      </c>
      <c r="B10" s="6" t="s">
        <v>63</v>
      </c>
      <c r="C10" s="52">
        <v>28680802</v>
      </c>
      <c r="D10" s="52"/>
      <c r="E10" s="38">
        <f>IFERROR((D10-C10)/C10*100, "-")</f>
        <v>-100</v>
      </c>
      <c r="F10" s="38">
        <f t="shared" ref="F10:G17" si="0">C10/C$32*100</f>
        <v>13.598634192892019</v>
      </c>
      <c r="G10" s="38" t="e">
        <f t="shared" si="0"/>
        <v>#DIV/0!</v>
      </c>
      <c r="H10" s="52">
        <v>2177349</v>
      </c>
      <c r="I10" s="52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4" t="s">
        <v>28</v>
      </c>
      <c r="B11" s="6" t="s">
        <v>0</v>
      </c>
      <c r="C11" s="52">
        <v>13266562</v>
      </c>
      <c r="D11" s="52"/>
      <c r="E11" s="38">
        <f>IFERROR((D11-C11)/C11*100, "-")</f>
        <v>-100</v>
      </c>
      <c r="F11" s="38">
        <f t="shared" si="0"/>
        <v>6.2901701157213772</v>
      </c>
      <c r="G11" s="38" t="e">
        <f t="shared" si="0"/>
        <v>#DIV/0!</v>
      </c>
      <c r="H11" s="52">
        <v>0</v>
      </c>
      <c r="I11" s="52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4" t="s">
        <v>29</v>
      </c>
      <c r="B12" s="6" t="s">
        <v>21</v>
      </c>
      <c r="C12" s="52">
        <v>2126555</v>
      </c>
      <c r="D12" s="52"/>
      <c r="E12" s="38">
        <f t="shared" ref="E12:E31" si="4">IFERROR((D12-C12)/C12*100, "-")</f>
        <v>-100</v>
      </c>
      <c r="F12" s="38">
        <f t="shared" si="0"/>
        <v>1.0082787620815306</v>
      </c>
      <c r="G12" s="38" t="e">
        <f t="shared" si="0"/>
        <v>#DIV/0!</v>
      </c>
      <c r="H12" s="52">
        <v>0</v>
      </c>
      <c r="I12" s="52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4" t="s">
        <v>30</v>
      </c>
      <c r="B13" s="6" t="s">
        <v>12</v>
      </c>
      <c r="C13" s="52">
        <v>2749392</v>
      </c>
      <c r="D13" s="52"/>
      <c r="E13" s="38">
        <f t="shared" si="4"/>
        <v>-100</v>
      </c>
      <c r="F13" s="38">
        <f t="shared" si="0"/>
        <v>1.3035889324456051</v>
      </c>
      <c r="G13" s="38" t="e">
        <f t="shared" si="0"/>
        <v>#DIV/0!</v>
      </c>
      <c r="H13" s="52">
        <v>0</v>
      </c>
      <c r="I13" s="52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4" t="s">
        <v>31</v>
      </c>
      <c r="B14" s="6" t="s">
        <v>1</v>
      </c>
      <c r="C14" s="52">
        <v>4439577</v>
      </c>
      <c r="D14" s="52"/>
      <c r="E14" s="38">
        <f t="shared" si="4"/>
        <v>-100</v>
      </c>
      <c r="F14" s="38">
        <f t="shared" si="0"/>
        <v>2.1049684591866353</v>
      </c>
      <c r="G14" s="38" t="e">
        <f t="shared" si="0"/>
        <v>#DIV/0!</v>
      </c>
      <c r="H14" s="52">
        <v>0</v>
      </c>
      <c r="I14" s="52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4" t="s">
        <v>32</v>
      </c>
      <c r="B15" s="6" t="s">
        <v>24</v>
      </c>
      <c r="C15" s="52">
        <v>16999983</v>
      </c>
      <c r="D15" s="52"/>
      <c r="E15" s="38">
        <f t="shared" si="4"/>
        <v>-100</v>
      </c>
      <c r="F15" s="38">
        <f t="shared" si="0"/>
        <v>8.0603237699693011</v>
      </c>
      <c r="G15" s="38" t="e">
        <f t="shared" si="0"/>
        <v>#DIV/0!</v>
      </c>
      <c r="H15" s="52">
        <v>0</v>
      </c>
      <c r="I15" s="52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4" t="s">
        <v>33</v>
      </c>
      <c r="B16" s="6" t="s">
        <v>2</v>
      </c>
      <c r="C16" s="52">
        <v>22196298</v>
      </c>
      <c r="D16" s="52"/>
      <c r="E16" s="38">
        <f t="shared" si="4"/>
        <v>-100</v>
      </c>
      <c r="F16" s="38">
        <f t="shared" si="0"/>
        <v>10.52408984024996</v>
      </c>
      <c r="G16" s="38" t="e">
        <f t="shared" si="0"/>
        <v>#DIV/0!</v>
      </c>
      <c r="H16" s="52">
        <v>4288086</v>
      </c>
      <c r="I16" s="52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4" t="s">
        <v>34</v>
      </c>
      <c r="B17" s="6" t="s">
        <v>13</v>
      </c>
      <c r="C17" s="52">
        <v>1522440</v>
      </c>
      <c r="D17" s="52"/>
      <c r="E17" s="38">
        <f t="shared" si="4"/>
        <v>-100</v>
      </c>
      <c r="F17" s="38">
        <f t="shared" si="0"/>
        <v>0.7218453877484502</v>
      </c>
      <c r="G17" s="38" t="e">
        <f t="shared" si="0"/>
        <v>#DIV/0!</v>
      </c>
      <c r="H17" s="52">
        <v>0</v>
      </c>
      <c r="I17" s="52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4" t="s">
        <v>35</v>
      </c>
      <c r="B18" s="6" t="s">
        <v>14</v>
      </c>
      <c r="C18" s="52">
        <v>3121970</v>
      </c>
      <c r="D18" s="52"/>
      <c r="E18" s="38">
        <f t="shared" ref="E18" si="5">IFERROR((D18-C18)/C18*100, "-")</f>
        <v>-100</v>
      </c>
      <c r="F18" s="38">
        <f t="shared" ref="F18" si="6">C18/C$32*100</f>
        <v>1.4802420096614837</v>
      </c>
      <c r="G18" s="38" t="e">
        <f t="shared" ref="G18" si="7">D18/D$32*100</f>
        <v>#DIV/0!</v>
      </c>
      <c r="H18" s="52">
        <v>0</v>
      </c>
      <c r="I18" s="52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4" t="s">
        <v>36</v>
      </c>
      <c r="B19" s="6" t="s">
        <v>3</v>
      </c>
      <c r="C19" s="52">
        <v>27208327</v>
      </c>
      <c r="D19" s="52"/>
      <c r="E19" s="38">
        <f t="shared" si="4"/>
        <v>-100</v>
      </c>
      <c r="F19" s="38">
        <f>C19/C$32*100</f>
        <v>12.900479068667156</v>
      </c>
      <c r="G19" s="38" t="e">
        <f>D19/D$32*100</f>
        <v>#DIV/0!</v>
      </c>
      <c r="H19" s="52">
        <v>0</v>
      </c>
      <c r="I19" s="52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4" t="s">
        <v>37</v>
      </c>
      <c r="B20" s="6" t="s">
        <v>23</v>
      </c>
      <c r="C20" s="52">
        <v>491396</v>
      </c>
      <c r="D20" s="52"/>
      <c r="E20" s="38">
        <f>IFERROR((D20-C20)/C20*100, "-")</f>
        <v>-100</v>
      </c>
      <c r="F20" s="38" t="s">
        <v>72</v>
      </c>
      <c r="G20" s="38" t="e">
        <f t="shared" ref="G20:G31" si="8">D20/D$32*100</f>
        <v>#DIV/0!</v>
      </c>
      <c r="H20" s="52">
        <v>0</v>
      </c>
      <c r="I20" s="52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4" t="s">
        <v>38</v>
      </c>
      <c r="B21" s="6" t="s">
        <v>4</v>
      </c>
      <c r="C21" s="52">
        <v>13237492</v>
      </c>
      <c r="D21" s="52"/>
      <c r="E21" s="38">
        <f t="shared" si="4"/>
        <v>-100</v>
      </c>
      <c r="F21" s="38">
        <f>C21/C$32*100</f>
        <v>6.276386948291564</v>
      </c>
      <c r="G21" s="38" t="e">
        <f t="shared" si="8"/>
        <v>#DIV/0!</v>
      </c>
      <c r="H21" s="52">
        <v>13619267</v>
      </c>
      <c r="I21" s="52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4" t="s">
        <v>39</v>
      </c>
      <c r="B22" s="6" t="s">
        <v>18</v>
      </c>
      <c r="C22" s="52">
        <v>1806278</v>
      </c>
      <c r="D22" s="52"/>
      <c r="E22" s="38">
        <f>IFERROR((D22-C22)/C22*100, "-")</f>
        <v>-100</v>
      </c>
      <c r="F22" s="38">
        <f>C22/C$32*100</f>
        <v>0.85642353281015682</v>
      </c>
      <c r="G22" s="38" t="e">
        <f t="shared" si="8"/>
        <v>#DIV/0!</v>
      </c>
      <c r="H22" s="52">
        <v>0</v>
      </c>
      <c r="I22" s="52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4" t="s">
        <v>40</v>
      </c>
      <c r="B23" s="6" t="s">
        <v>11</v>
      </c>
      <c r="C23" s="52">
        <v>4279393</v>
      </c>
      <c r="D23" s="52"/>
      <c r="E23" s="38">
        <f>IFERROR((D23-C23)/C23*100, "-")</f>
        <v>-100</v>
      </c>
      <c r="F23" s="38">
        <f>C23/C$32*100</f>
        <v>2.0290192713098731</v>
      </c>
      <c r="G23" s="38" t="e">
        <f t="shared" si="8"/>
        <v>#DIV/0!</v>
      </c>
      <c r="H23" s="52">
        <v>0</v>
      </c>
      <c r="I23" s="52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4" t="s">
        <v>41</v>
      </c>
      <c r="B24" s="6" t="s">
        <v>66</v>
      </c>
      <c r="C24" s="52">
        <v>1763207</v>
      </c>
      <c r="D24" s="52"/>
      <c r="E24" s="38">
        <f>IFERROR((D24-C24)/C24*100, "-")</f>
        <v>-100</v>
      </c>
      <c r="F24" s="38" t="s">
        <v>72</v>
      </c>
      <c r="G24" s="38" t="e">
        <f t="shared" si="8"/>
        <v>#DIV/0!</v>
      </c>
      <c r="H24" s="52"/>
      <c r="I24" s="52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4" t="s">
        <v>71</v>
      </c>
      <c r="B25" s="6" t="s">
        <v>5</v>
      </c>
      <c r="C25" s="52">
        <v>32253873</v>
      </c>
      <c r="D25" s="52"/>
      <c r="E25" s="38">
        <f t="shared" si="4"/>
        <v>-100</v>
      </c>
      <c r="F25" s="38">
        <f t="shared" ref="F25:F31" si="9">C25/C$32*100</f>
        <v>15.292759952493542</v>
      </c>
      <c r="G25" s="38" t="e">
        <f t="shared" si="8"/>
        <v>#DIV/0!</v>
      </c>
      <c r="H25" s="52">
        <v>2484413</v>
      </c>
      <c r="I25" s="52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4" t="s">
        <v>43</v>
      </c>
      <c r="B26" s="6" t="s">
        <v>6</v>
      </c>
      <c r="C26" s="52">
        <v>16874018</v>
      </c>
      <c r="D26" s="52"/>
      <c r="E26" s="38">
        <f t="shared" si="4"/>
        <v>-100</v>
      </c>
      <c r="F26" s="38">
        <f t="shared" si="9"/>
        <v>8.0005990817926023</v>
      </c>
      <c r="G26" s="38" t="e">
        <f t="shared" si="8"/>
        <v>#DIV/0!</v>
      </c>
      <c r="H26" s="52">
        <v>6435953</v>
      </c>
      <c r="I26" s="52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4" t="s">
        <v>44</v>
      </c>
      <c r="B27" s="6" t="s">
        <v>7</v>
      </c>
      <c r="C27" s="52">
        <v>11620643</v>
      </c>
      <c r="D27" s="52"/>
      <c r="E27" s="38">
        <f t="shared" si="4"/>
        <v>-100</v>
      </c>
      <c r="F27" s="38">
        <f t="shared" si="9"/>
        <v>5.5097787447921185</v>
      </c>
      <c r="G27" s="38" t="e">
        <f t="shared" si="8"/>
        <v>#DIV/0!</v>
      </c>
      <c r="H27" s="52">
        <v>13704200</v>
      </c>
      <c r="I27" s="52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4" t="s">
        <v>45</v>
      </c>
      <c r="B28" s="6" t="s">
        <v>8</v>
      </c>
      <c r="C28" s="52">
        <v>0</v>
      </c>
      <c r="D28" s="52"/>
      <c r="E28" s="38" t="str">
        <f t="shared" si="4"/>
        <v>-</v>
      </c>
      <c r="F28" s="38">
        <f t="shared" si="9"/>
        <v>0</v>
      </c>
      <c r="G28" s="38" t="e">
        <f t="shared" si="8"/>
        <v>#DIV/0!</v>
      </c>
      <c r="H28" s="52">
        <v>0</v>
      </c>
      <c r="I28" s="52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4" t="s">
        <v>46</v>
      </c>
      <c r="B29" s="6" t="s">
        <v>68</v>
      </c>
      <c r="C29" s="52">
        <v>103869</v>
      </c>
      <c r="D29" s="52"/>
      <c r="E29" s="38">
        <f>IFERROR((D29-C29)/C29*100, "-")</f>
        <v>-100</v>
      </c>
      <c r="F29" s="38">
        <f t="shared" si="9"/>
        <v>4.9248153345973419E-2</v>
      </c>
      <c r="G29" s="38" t="e">
        <f t="shared" si="8"/>
        <v>#DIV/0!</v>
      </c>
      <c r="H29" s="52">
        <v>13661450</v>
      </c>
      <c r="I29" s="52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4" t="s">
        <v>47</v>
      </c>
      <c r="B30" s="6" t="s">
        <v>25</v>
      </c>
      <c r="C30" s="52">
        <v>6167356</v>
      </c>
      <c r="D30" s="52"/>
      <c r="E30" s="38">
        <f t="shared" si="4"/>
        <v>-100</v>
      </c>
      <c r="F30" s="38">
        <f t="shared" si="9"/>
        <v>2.924172698564627</v>
      </c>
      <c r="G30" s="38" t="e">
        <f t="shared" si="8"/>
        <v>#DIV/0!</v>
      </c>
      <c r="H30" s="52">
        <v>650092</v>
      </c>
      <c r="I30" s="52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4" t="s">
        <v>48</v>
      </c>
      <c r="B31" s="6" t="s">
        <v>9</v>
      </c>
      <c r="C31" s="52">
        <v>0</v>
      </c>
      <c r="D31" s="52"/>
      <c r="E31" s="38" t="str">
        <f t="shared" si="4"/>
        <v>-</v>
      </c>
      <c r="F31" s="38">
        <f t="shared" si="9"/>
        <v>0</v>
      </c>
      <c r="G31" s="38" t="e">
        <f t="shared" si="8"/>
        <v>#DIV/0!</v>
      </c>
      <c r="H31" s="52">
        <v>0</v>
      </c>
      <c r="I31" s="52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25">
      <c r="C33" s="16"/>
      <c r="D33" s="16"/>
    </row>
    <row r="34" spans="2:9" x14ac:dyDescent="0.25">
      <c r="C34" s="17"/>
      <c r="D34" s="17"/>
      <c r="E34" s="18"/>
      <c r="F34" s="18"/>
      <c r="G34" s="18"/>
      <c r="H34" s="17"/>
      <c r="I34" s="17"/>
    </row>
    <row r="35" spans="2:9" x14ac:dyDescent="0.25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25">
      <c r="C36" s="8"/>
      <c r="D36" s="8"/>
      <c r="E36" s="5"/>
      <c r="F36" s="5"/>
      <c r="G36" s="18"/>
      <c r="H36" s="8"/>
      <c r="I36" s="8"/>
    </row>
    <row r="37" spans="2:9" x14ac:dyDescent="0.25">
      <c r="C37" s="19"/>
      <c r="D37" s="21"/>
      <c r="E37" s="13"/>
      <c r="F37" s="13"/>
      <c r="G37" s="18"/>
      <c r="H37" s="18"/>
      <c r="I37" s="18"/>
    </row>
    <row r="38" spans="2:9" x14ac:dyDescent="0.25">
      <c r="B38" s="15"/>
      <c r="C38" s="8"/>
      <c r="D38" s="8"/>
      <c r="E38" s="5"/>
      <c r="F38" s="5"/>
      <c r="G38" s="18"/>
      <c r="H38" s="17"/>
      <c r="I38" s="17"/>
    </row>
    <row r="39" spans="2:9" x14ac:dyDescent="0.25">
      <c r="B39" s="35"/>
    </row>
    <row r="40" spans="2:9" x14ac:dyDescent="0.25">
      <c r="B40" s="35"/>
    </row>
    <row r="41" spans="2:9" x14ac:dyDescent="0.25">
      <c r="B41" s="35"/>
    </row>
    <row r="42" spans="2:9" x14ac:dyDescent="0.25">
      <c r="B42" s="35"/>
    </row>
    <row r="43" spans="2:9" x14ac:dyDescent="0.25">
      <c r="B43" s="35"/>
      <c r="C43" s="35"/>
    </row>
    <row r="44" spans="2:9" x14ac:dyDescent="0.25">
      <c r="B44" s="35"/>
      <c r="C44" s="35"/>
    </row>
    <row r="45" spans="2:9" x14ac:dyDescent="0.25">
      <c r="B45" s="35"/>
      <c r="C45" s="35"/>
    </row>
    <row r="52" spans="2:7" x14ac:dyDescent="0.25">
      <c r="B52" s="37"/>
      <c r="C52" s="5"/>
      <c r="D52" s="5"/>
      <c r="E52" s="34"/>
      <c r="F52" s="35"/>
      <c r="G52" s="35"/>
    </row>
    <row r="53" spans="2:7" x14ac:dyDescent="0.25">
      <c r="B53" s="37"/>
      <c r="C53" s="5"/>
      <c r="D53" s="5"/>
      <c r="E53" s="34"/>
      <c r="F53" s="35"/>
      <c r="G53" s="35"/>
    </row>
    <row r="54" spans="2:7" x14ac:dyDescent="0.25">
      <c r="B54" s="37"/>
      <c r="C54" s="5"/>
      <c r="D54" s="5"/>
      <c r="E54" s="34"/>
      <c r="F54" s="35"/>
      <c r="G54" s="35"/>
    </row>
    <row r="55" spans="2:7" x14ac:dyDescent="0.25">
      <c r="B55" s="37"/>
      <c r="C55" s="5"/>
      <c r="D55" s="5"/>
      <c r="E55" s="34"/>
      <c r="F55" s="35"/>
      <c r="G55" s="35"/>
    </row>
    <row r="56" spans="2:7" x14ac:dyDescent="0.25">
      <c r="B56" s="37"/>
      <c r="C56" s="5"/>
      <c r="D56" s="5"/>
      <c r="E56" s="34"/>
      <c r="F56" s="35"/>
      <c r="G56" s="35"/>
    </row>
    <row r="57" spans="2:7" x14ac:dyDescent="0.25">
      <c r="B57" s="37"/>
      <c r="C57" s="5"/>
      <c r="D57" s="5"/>
      <c r="E57" s="34"/>
      <c r="F57" s="35"/>
      <c r="G57" s="35"/>
    </row>
    <row r="58" spans="2:7" x14ac:dyDescent="0.25">
      <c r="B58" s="37"/>
      <c r="C58" s="5"/>
      <c r="D58" s="5"/>
      <c r="E58" s="34"/>
      <c r="F58" s="35"/>
      <c r="G58" s="35"/>
    </row>
    <row r="59" spans="2:7" x14ac:dyDescent="0.25">
      <c r="B59" s="37"/>
      <c r="C59" s="5"/>
      <c r="D59" s="5"/>
      <c r="E59" s="36"/>
    </row>
    <row r="60" spans="2:7" x14ac:dyDescent="0.25">
      <c r="B60" s="37"/>
      <c r="C60" s="5"/>
      <c r="D60" s="5"/>
    </row>
    <row r="61" spans="2:7" x14ac:dyDescent="0.25">
      <c r="B61" s="37"/>
      <c r="C61" s="5"/>
      <c r="D61" s="5"/>
    </row>
    <row r="62" spans="2:7" x14ac:dyDescent="0.25">
      <c r="B62" s="37"/>
      <c r="C62" s="5"/>
      <c r="D62" s="5"/>
    </row>
    <row r="63" spans="2:7" x14ac:dyDescent="0.25">
      <c r="B63" s="37"/>
      <c r="C63" s="5"/>
      <c r="D63" s="5"/>
    </row>
    <row r="64" spans="2:7" x14ac:dyDescent="0.25">
      <c r="B64" s="37"/>
      <c r="C64" s="5"/>
      <c r="D64" s="5"/>
    </row>
    <row r="65" spans="2:2" x14ac:dyDescent="0.25">
      <c r="B65" s="36"/>
    </row>
    <row r="66" spans="2:2" x14ac:dyDescent="0.25">
      <c r="B66" s="3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showGridLines="0" showRuler="0" view="pageLayout" topLeftCell="A5" zoomScale="90" zoomScaleNormal="70" zoomScalePageLayoutView="90" workbookViewId="0">
      <selection activeCell="C25" sqref="C2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4" t="s">
        <v>64</v>
      </c>
      <c r="I5" s="54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77" t="s">
        <v>59</v>
      </c>
      <c r="B8" s="80" t="s">
        <v>10</v>
      </c>
      <c r="C8" s="74" t="s">
        <v>78</v>
      </c>
      <c r="D8" s="74"/>
      <c r="E8" s="74" t="s">
        <v>77</v>
      </c>
      <c r="F8" s="74"/>
      <c r="G8" s="74" t="s">
        <v>79</v>
      </c>
      <c r="H8" s="74"/>
      <c r="I8" s="74" t="s">
        <v>78</v>
      </c>
      <c r="J8" s="74"/>
      <c r="K8" s="74" t="s">
        <v>77</v>
      </c>
      <c r="L8" s="74"/>
      <c r="M8" s="74" t="s">
        <v>79</v>
      </c>
      <c r="N8" s="75"/>
    </row>
    <row r="9" spans="1:14" ht="21.75" customHeight="1" x14ac:dyDescent="0.25">
      <c r="A9" s="78"/>
      <c r="B9" s="76"/>
      <c r="C9" s="76" t="s">
        <v>88</v>
      </c>
      <c r="D9" s="76"/>
      <c r="E9" s="76" t="s">
        <v>88</v>
      </c>
      <c r="F9" s="76"/>
      <c r="G9" s="76" t="s">
        <v>88</v>
      </c>
      <c r="H9" s="76"/>
      <c r="I9" s="76" t="s">
        <v>89</v>
      </c>
      <c r="J9" s="76"/>
      <c r="K9" s="76" t="s">
        <v>89</v>
      </c>
      <c r="L9" s="76"/>
      <c r="M9" s="76" t="s">
        <v>89</v>
      </c>
      <c r="N9" s="76"/>
    </row>
    <row r="10" spans="1:14" ht="18.75" customHeight="1" thickBot="1" x14ac:dyDescent="0.3">
      <c r="A10" s="79"/>
      <c r="B10" s="81"/>
      <c r="C10" s="56" t="s">
        <v>26</v>
      </c>
      <c r="D10" s="65" t="s">
        <v>76</v>
      </c>
      <c r="E10" s="56" t="s">
        <v>26</v>
      </c>
      <c r="F10" s="65" t="s">
        <v>76</v>
      </c>
      <c r="G10" s="56" t="s">
        <v>26</v>
      </c>
      <c r="H10" s="65" t="s">
        <v>76</v>
      </c>
      <c r="I10" s="56" t="s">
        <v>26</v>
      </c>
      <c r="J10" s="65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25">
      <c r="A11" s="14" t="s">
        <v>27</v>
      </c>
      <c r="B11" s="6" t="s">
        <v>12</v>
      </c>
      <c r="C11" s="66">
        <v>13511838</v>
      </c>
      <c r="D11" s="67">
        <f t="shared" ref="D11:D24" si="0">C11/C$25*100</f>
        <v>5.8520746697992676</v>
      </c>
      <c r="E11" s="66">
        <v>0</v>
      </c>
      <c r="F11" s="68">
        <f t="shared" ref="F11:F24" si="1">E11/E$25*100</f>
        <v>0</v>
      </c>
      <c r="G11" s="66">
        <f t="shared" ref="G11:G24" si="2">C11+E11</f>
        <v>13511838</v>
      </c>
      <c r="H11" s="68">
        <f t="shared" ref="H11:H24" si="3">G11/G$25*100</f>
        <v>5.3776277615322234</v>
      </c>
      <c r="I11" s="52">
        <v>15456725</v>
      </c>
      <c r="J11" s="60">
        <f t="shared" ref="J11:J24" si="4">I11/I$25*100</f>
        <v>6.4068063122170891</v>
      </c>
      <c r="K11" s="52">
        <v>0</v>
      </c>
      <c r="L11" s="61">
        <f t="shared" ref="L11:L24" si="5">K11/K$25*100</f>
        <v>0</v>
      </c>
      <c r="M11" s="52">
        <f t="shared" ref="M11:M24" si="6">I11+K11</f>
        <v>15456725</v>
      </c>
      <c r="N11" s="61">
        <f t="shared" ref="N11:N24" si="7">M11/M$25*100</f>
        <v>5.8949664946217588</v>
      </c>
    </row>
    <row r="12" spans="1:14" x14ac:dyDescent="0.25">
      <c r="A12" s="14" t="s">
        <v>28</v>
      </c>
      <c r="B12" s="6" t="s">
        <v>13</v>
      </c>
      <c r="C12" s="66">
        <v>20950049</v>
      </c>
      <c r="D12" s="67">
        <f t="shared" si="0"/>
        <v>9.0736175999115343</v>
      </c>
      <c r="E12" s="66">
        <v>0</v>
      </c>
      <c r="F12" s="68">
        <f t="shared" si="1"/>
        <v>0</v>
      </c>
      <c r="G12" s="66">
        <f t="shared" si="2"/>
        <v>20950049</v>
      </c>
      <c r="H12" s="68">
        <f t="shared" si="3"/>
        <v>8.337989628639745</v>
      </c>
      <c r="I12" s="52">
        <v>20454476</v>
      </c>
      <c r="J12" s="60">
        <f t="shared" si="4"/>
        <v>8.4783720969282275</v>
      </c>
      <c r="K12" s="52">
        <v>0</v>
      </c>
      <c r="L12" s="61">
        <f t="shared" si="5"/>
        <v>0</v>
      </c>
      <c r="M12" s="52">
        <f t="shared" si="6"/>
        <v>20454476</v>
      </c>
      <c r="N12" s="61">
        <f t="shared" si="7"/>
        <v>7.8010348689677089</v>
      </c>
    </row>
    <row r="13" spans="1:14" x14ac:dyDescent="0.25">
      <c r="A13" s="14" t="s">
        <v>29</v>
      </c>
      <c r="B13" s="6" t="s">
        <v>14</v>
      </c>
      <c r="C13" s="66">
        <v>25305080</v>
      </c>
      <c r="D13" s="67">
        <f t="shared" si="0"/>
        <v>10.95981299400156</v>
      </c>
      <c r="E13" s="66">
        <v>0</v>
      </c>
      <c r="F13" s="68">
        <f t="shared" si="1"/>
        <v>0</v>
      </c>
      <c r="G13" s="66">
        <f t="shared" si="2"/>
        <v>25305080</v>
      </c>
      <c r="H13" s="68">
        <f t="shared" si="3"/>
        <v>10.071264968969716</v>
      </c>
      <c r="I13" s="52">
        <v>27535652</v>
      </c>
      <c r="J13" s="60">
        <f t="shared" si="4"/>
        <v>11.413516708398003</v>
      </c>
      <c r="K13" s="52">
        <v>0</v>
      </c>
      <c r="L13" s="61">
        <f t="shared" si="5"/>
        <v>0</v>
      </c>
      <c r="M13" s="52">
        <f t="shared" si="6"/>
        <v>27535652</v>
      </c>
      <c r="N13" s="61">
        <f t="shared" si="7"/>
        <v>10.501690749338209</v>
      </c>
    </row>
    <row r="14" spans="1:14" x14ac:dyDescent="0.25">
      <c r="A14" s="14" t="s">
        <v>30</v>
      </c>
      <c r="B14" s="6" t="s">
        <v>23</v>
      </c>
      <c r="C14" s="66">
        <v>11172913</v>
      </c>
      <c r="D14" s="67">
        <f t="shared" si="0"/>
        <v>4.8390693520134676</v>
      </c>
      <c r="E14" s="66">
        <v>0</v>
      </c>
      <c r="F14" s="68">
        <f t="shared" si="1"/>
        <v>0</v>
      </c>
      <c r="G14" s="66">
        <f t="shared" si="2"/>
        <v>11172913</v>
      </c>
      <c r="H14" s="68">
        <f t="shared" si="3"/>
        <v>4.4467501109755965</v>
      </c>
      <c r="I14" s="52">
        <v>13086713</v>
      </c>
      <c r="J14" s="60">
        <f t="shared" si="4"/>
        <v>5.4244372889194477</v>
      </c>
      <c r="K14" s="52">
        <v>0</v>
      </c>
      <c r="L14" s="61">
        <f t="shared" si="5"/>
        <v>0</v>
      </c>
      <c r="M14" s="52">
        <f t="shared" si="6"/>
        <v>13086713</v>
      </c>
      <c r="N14" s="61">
        <f t="shared" si="7"/>
        <v>4.99107894199651</v>
      </c>
    </row>
    <row r="15" spans="1:14" x14ac:dyDescent="0.25">
      <c r="A15" s="14" t="s">
        <v>31</v>
      </c>
      <c r="B15" s="6" t="s">
        <v>16</v>
      </c>
      <c r="C15" s="66">
        <v>10832027</v>
      </c>
      <c r="D15" s="67">
        <f t="shared" si="0"/>
        <v>4.6914291622858233</v>
      </c>
      <c r="E15" s="66">
        <v>18371628</v>
      </c>
      <c r="F15" s="68">
        <f t="shared" si="1"/>
        <v>90.187466780988913</v>
      </c>
      <c r="G15" s="66">
        <f t="shared" si="2"/>
        <v>29203655</v>
      </c>
      <c r="H15" s="68">
        <f t="shared" si="3"/>
        <v>11.622873650957725</v>
      </c>
      <c r="I15" s="52">
        <v>11840363</v>
      </c>
      <c r="J15" s="60">
        <f t="shared" si="4"/>
        <v>4.9078257138780481</v>
      </c>
      <c r="K15" s="52">
        <v>18779773</v>
      </c>
      <c r="L15" s="61">
        <f t="shared" si="5"/>
        <v>89.652359940721794</v>
      </c>
      <c r="M15" s="52">
        <f t="shared" si="6"/>
        <v>30620136</v>
      </c>
      <c r="N15" s="61">
        <f t="shared" si="7"/>
        <v>11.678067364254817</v>
      </c>
    </row>
    <row r="16" spans="1:14" x14ac:dyDescent="0.25">
      <c r="A16" s="14" t="s">
        <v>32</v>
      </c>
      <c r="B16" s="6" t="s">
        <v>17</v>
      </c>
      <c r="C16" s="66">
        <v>9265857</v>
      </c>
      <c r="D16" s="67">
        <f t="shared" si="0"/>
        <v>4.0131096186678841</v>
      </c>
      <c r="E16" s="66">
        <v>0</v>
      </c>
      <c r="F16" s="68">
        <f t="shared" si="1"/>
        <v>0</v>
      </c>
      <c r="G16" s="66">
        <f t="shared" si="2"/>
        <v>9265857</v>
      </c>
      <c r="H16" s="68">
        <f t="shared" si="3"/>
        <v>3.6877536451804471</v>
      </c>
      <c r="I16" s="52">
        <v>12631767</v>
      </c>
      <c r="J16" s="60">
        <f t="shared" si="4"/>
        <v>5.2358623544156684</v>
      </c>
      <c r="K16" s="52">
        <v>0</v>
      </c>
      <c r="L16" s="61">
        <f t="shared" si="5"/>
        <v>0</v>
      </c>
      <c r="M16" s="52">
        <f t="shared" si="6"/>
        <v>12631767</v>
      </c>
      <c r="N16" s="61">
        <f t="shared" si="7"/>
        <v>4.8175692608148761</v>
      </c>
    </row>
    <row r="17" spans="1:14" x14ac:dyDescent="0.25">
      <c r="A17" s="14" t="s">
        <v>33</v>
      </c>
      <c r="B17" s="6" t="s">
        <v>18</v>
      </c>
      <c r="C17" s="66">
        <v>18369192</v>
      </c>
      <c r="D17" s="67">
        <f t="shared" si="0"/>
        <v>7.9558297848064301</v>
      </c>
      <c r="E17" s="66">
        <v>0</v>
      </c>
      <c r="F17" s="68">
        <f t="shared" si="1"/>
        <v>0</v>
      </c>
      <c r="G17" s="66">
        <f t="shared" si="2"/>
        <v>18369192</v>
      </c>
      <c r="H17" s="68">
        <f t="shared" si="3"/>
        <v>7.3108245418658537</v>
      </c>
      <c r="I17" s="52">
        <v>19289515</v>
      </c>
      <c r="J17" s="60">
        <f t="shared" si="4"/>
        <v>7.995496229738591</v>
      </c>
      <c r="K17" s="52">
        <v>0</v>
      </c>
      <c r="L17" s="61">
        <f t="shared" si="5"/>
        <v>0</v>
      </c>
      <c r="M17" s="52">
        <f t="shared" si="6"/>
        <v>19289515</v>
      </c>
      <c r="N17" s="61">
        <f t="shared" si="7"/>
        <v>7.3567359594289119</v>
      </c>
    </row>
    <row r="18" spans="1:14" x14ac:dyDescent="0.25">
      <c r="A18" s="14" t="s">
        <v>34</v>
      </c>
      <c r="B18" s="6" t="s">
        <v>19</v>
      </c>
      <c r="C18" s="66">
        <v>16155541</v>
      </c>
      <c r="D18" s="67">
        <f t="shared" si="0"/>
        <v>6.9970815416084422</v>
      </c>
      <c r="E18" s="66">
        <v>0</v>
      </c>
      <c r="F18" s="68">
        <f t="shared" si="1"/>
        <v>0</v>
      </c>
      <c r="G18" s="66">
        <f t="shared" si="2"/>
        <v>16155541</v>
      </c>
      <c r="H18" s="68">
        <f t="shared" si="3"/>
        <v>6.4298051667117422</v>
      </c>
      <c r="I18" s="52">
        <v>15091379</v>
      </c>
      <c r="J18" s="60">
        <f t="shared" si="4"/>
        <v>6.2553705417713283</v>
      </c>
      <c r="K18" s="52">
        <v>0</v>
      </c>
      <c r="L18" s="61">
        <f t="shared" si="5"/>
        <v>0</v>
      </c>
      <c r="M18" s="52">
        <f t="shared" si="6"/>
        <v>15091379</v>
      </c>
      <c r="N18" s="61">
        <f t="shared" si="7"/>
        <v>5.7556289293261305</v>
      </c>
    </row>
    <row r="19" spans="1:14" x14ac:dyDescent="0.25">
      <c r="A19" s="14" t="s">
        <v>35</v>
      </c>
      <c r="B19" s="6" t="s">
        <v>11</v>
      </c>
      <c r="C19" s="66">
        <v>25421076</v>
      </c>
      <c r="D19" s="67">
        <f t="shared" si="0"/>
        <v>11.010051699749663</v>
      </c>
      <c r="E19" s="66">
        <v>0</v>
      </c>
      <c r="F19" s="68">
        <f t="shared" si="1"/>
        <v>0</v>
      </c>
      <c r="G19" s="66">
        <f t="shared" si="2"/>
        <v>25421076</v>
      </c>
      <c r="H19" s="68">
        <f t="shared" si="3"/>
        <v>10.117430657888329</v>
      </c>
      <c r="I19" s="52">
        <v>21744933</v>
      </c>
      <c r="J19" s="60">
        <f t="shared" si="4"/>
        <v>9.0132660057766234</v>
      </c>
      <c r="K19" s="52">
        <v>0</v>
      </c>
      <c r="L19" s="61">
        <f t="shared" si="5"/>
        <v>0</v>
      </c>
      <c r="M19" s="52">
        <f t="shared" si="6"/>
        <v>21744933</v>
      </c>
      <c r="N19" s="61">
        <f t="shared" si="7"/>
        <v>8.2931960983193402</v>
      </c>
    </row>
    <row r="20" spans="1:14" x14ac:dyDescent="0.25">
      <c r="A20" s="14" t="s">
        <v>36</v>
      </c>
      <c r="B20" s="6" t="s">
        <v>15</v>
      </c>
      <c r="C20" s="66">
        <v>11246378</v>
      </c>
      <c r="D20" s="67">
        <f t="shared" si="0"/>
        <v>4.8708875743468623</v>
      </c>
      <c r="E20" s="66">
        <v>0</v>
      </c>
      <c r="F20" s="68">
        <f t="shared" si="1"/>
        <v>0</v>
      </c>
      <c r="G20" s="66">
        <f t="shared" si="2"/>
        <v>11246378</v>
      </c>
      <c r="H20" s="68">
        <f t="shared" si="3"/>
        <v>4.4759887255520114</v>
      </c>
      <c r="I20" s="52">
        <v>12593052</v>
      </c>
      <c r="J20" s="60">
        <f t="shared" si="4"/>
        <v>5.2198150024457348</v>
      </c>
      <c r="K20" s="52">
        <v>0</v>
      </c>
      <c r="L20" s="61">
        <f t="shared" si="5"/>
        <v>0</v>
      </c>
      <c r="M20" s="52">
        <f t="shared" si="6"/>
        <v>12593052</v>
      </c>
      <c r="N20" s="61">
        <f t="shared" si="7"/>
        <v>4.8028039319473903</v>
      </c>
    </row>
    <row r="21" spans="1:14" x14ac:dyDescent="0.25">
      <c r="A21" s="14" t="s">
        <v>37</v>
      </c>
      <c r="B21" s="6" t="s">
        <v>66</v>
      </c>
      <c r="C21" s="66">
        <v>21163065</v>
      </c>
      <c r="D21" s="67">
        <f t="shared" si="0"/>
        <v>9.1658763686935441</v>
      </c>
      <c r="E21" s="66">
        <v>0</v>
      </c>
      <c r="F21" s="68">
        <f t="shared" si="1"/>
        <v>0</v>
      </c>
      <c r="G21" s="66">
        <f t="shared" si="2"/>
        <v>21163065</v>
      </c>
      <c r="H21" s="68">
        <f t="shared" si="3"/>
        <v>8.422768676112824</v>
      </c>
      <c r="I21" s="52">
        <v>27468255</v>
      </c>
      <c r="J21" s="60">
        <f t="shared" si="4"/>
        <v>11.385580678933515</v>
      </c>
      <c r="K21" s="52">
        <v>0</v>
      </c>
      <c r="L21" s="61">
        <f t="shared" si="5"/>
        <v>0</v>
      </c>
      <c r="M21" s="52">
        <f t="shared" si="6"/>
        <v>27468255</v>
      </c>
      <c r="N21" s="61">
        <f t="shared" si="7"/>
        <v>10.475986529534982</v>
      </c>
    </row>
    <row r="22" spans="1:14" x14ac:dyDescent="0.25">
      <c r="A22" s="14" t="s">
        <v>38</v>
      </c>
      <c r="B22" s="6" t="s">
        <v>22</v>
      </c>
      <c r="C22" s="66">
        <v>3172047</v>
      </c>
      <c r="D22" s="67">
        <f t="shared" si="0"/>
        <v>1.3738364758453112</v>
      </c>
      <c r="E22" s="66">
        <v>0</v>
      </c>
      <c r="F22" s="68">
        <f t="shared" si="1"/>
        <v>0</v>
      </c>
      <c r="G22" s="66">
        <f t="shared" si="2"/>
        <v>3172047</v>
      </c>
      <c r="H22" s="68">
        <f t="shared" si="3"/>
        <v>1.2624550418740224</v>
      </c>
      <c r="I22" s="52">
        <v>3287045</v>
      </c>
      <c r="J22" s="60">
        <f t="shared" si="4"/>
        <v>1.3624788339406713</v>
      </c>
      <c r="K22" s="52">
        <v>0</v>
      </c>
      <c r="L22" s="61">
        <f t="shared" si="5"/>
        <v>0</v>
      </c>
      <c r="M22" s="52">
        <f t="shared" si="6"/>
        <v>3287045</v>
      </c>
      <c r="N22" s="61">
        <f t="shared" si="7"/>
        <v>1.2536303868584051</v>
      </c>
    </row>
    <row r="23" spans="1:14" x14ac:dyDescent="0.25">
      <c r="A23" s="14" t="s">
        <v>39</v>
      </c>
      <c r="B23" s="6" t="s">
        <v>20</v>
      </c>
      <c r="C23" s="66">
        <v>10057341</v>
      </c>
      <c r="D23" s="67">
        <f t="shared" si="0"/>
        <v>4.3559070580652044</v>
      </c>
      <c r="E23" s="66">
        <v>0</v>
      </c>
      <c r="F23" s="68">
        <f t="shared" si="1"/>
        <v>0</v>
      </c>
      <c r="G23" s="66">
        <f t="shared" si="2"/>
        <v>10057341</v>
      </c>
      <c r="H23" s="68">
        <f t="shared" si="3"/>
        <v>4.0027593706197671</v>
      </c>
      <c r="I23" s="52">
        <v>-90240</v>
      </c>
      <c r="J23" s="60">
        <f t="shared" si="4"/>
        <v>-3.7404443801288448E-2</v>
      </c>
      <c r="K23" s="52">
        <v>0</v>
      </c>
      <c r="L23" s="61">
        <f t="shared" si="5"/>
        <v>0</v>
      </c>
      <c r="M23" s="52">
        <f t="shared" si="6"/>
        <v>-90240</v>
      </c>
      <c r="N23" s="61">
        <f t="shared" si="7"/>
        <v>-3.4416202428047826E-2</v>
      </c>
    </row>
    <row r="24" spans="1:14" x14ac:dyDescent="0.25">
      <c r="A24" s="14" t="s">
        <v>40</v>
      </c>
      <c r="B24" s="6" t="s">
        <v>25</v>
      </c>
      <c r="C24" s="66">
        <v>34267302</v>
      </c>
      <c r="D24" s="67">
        <f t="shared" si="0"/>
        <v>14.841416100205004</v>
      </c>
      <c r="E24" s="66">
        <v>1998861</v>
      </c>
      <c r="F24" s="68">
        <f t="shared" si="1"/>
        <v>9.8125332190110903</v>
      </c>
      <c r="G24" s="66">
        <f t="shared" si="2"/>
        <v>36266163</v>
      </c>
      <c r="H24" s="68">
        <f t="shared" si="3"/>
        <v>14.433708053119995</v>
      </c>
      <c r="I24" s="52">
        <v>40865122</v>
      </c>
      <c r="J24" s="60">
        <f t="shared" si="4"/>
        <v>16.938576676438345</v>
      </c>
      <c r="K24" s="52">
        <v>2167554</v>
      </c>
      <c r="L24" s="61">
        <f t="shared" si="5"/>
        <v>10.347640059278209</v>
      </c>
      <c r="M24" s="52">
        <f t="shared" si="6"/>
        <v>43032676</v>
      </c>
      <c r="N24" s="61">
        <f t="shared" si="7"/>
        <v>16.412026687019011</v>
      </c>
    </row>
    <row r="25" spans="1:14" x14ac:dyDescent="0.25">
      <c r="A25" s="2"/>
      <c r="B25" s="3" t="s">
        <v>56</v>
      </c>
      <c r="C25" s="70">
        <f t="shared" ref="C25:F25" si="8">SUM(C11:C24)</f>
        <v>230889706</v>
      </c>
      <c r="D25" s="72">
        <f t="shared" si="8"/>
        <v>100</v>
      </c>
      <c r="E25" s="70">
        <f t="shared" si="8"/>
        <v>20370489</v>
      </c>
      <c r="F25" s="73">
        <f t="shared" si="8"/>
        <v>100</v>
      </c>
      <c r="G25" s="70">
        <f>SUM(G11:G24)</f>
        <v>251260195</v>
      </c>
      <c r="H25" s="73">
        <f t="shared" ref="H25" si="9">SUM(H11:H24)</f>
        <v>100.00000000000001</v>
      </c>
      <c r="I25" s="9">
        <f t="shared" ref="I25:N25" si="10">SUM(I11:I24)</f>
        <v>241254757</v>
      </c>
      <c r="J25" s="49">
        <f t="shared" si="10"/>
        <v>100</v>
      </c>
      <c r="K25" s="9">
        <f t="shared" si="10"/>
        <v>20947327</v>
      </c>
      <c r="L25" s="50">
        <f t="shared" si="10"/>
        <v>100</v>
      </c>
      <c r="M25" s="9">
        <f>SUM(M11:M24)</f>
        <v>262202084</v>
      </c>
      <c r="N25" s="50">
        <f t="shared" si="10"/>
        <v>100</v>
      </c>
    </row>
    <row r="26" spans="1:14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D27" s="41"/>
      <c r="J27" s="41"/>
    </row>
    <row r="28" spans="1:14" x14ac:dyDescent="0.25">
      <c r="B28" t="s">
        <v>80</v>
      </c>
    </row>
    <row r="29" spans="1:14" x14ac:dyDescent="0.25">
      <c r="C29" s="8"/>
      <c r="E29" s="8"/>
      <c r="G29" s="8"/>
      <c r="I29" s="8"/>
      <c r="K29" s="8"/>
      <c r="M29" s="8"/>
    </row>
    <row r="30" spans="1:14" x14ac:dyDescent="0.25">
      <c r="C30" s="5"/>
      <c r="I30" s="5"/>
    </row>
    <row r="31" spans="1:14" x14ac:dyDescent="0.25">
      <c r="C31" s="31"/>
      <c r="I31" s="31"/>
    </row>
    <row r="32" spans="1:14" x14ac:dyDescent="0.25">
      <c r="C32" s="5"/>
      <c r="D32" s="5"/>
      <c r="I32" s="5"/>
      <c r="J32" s="5"/>
    </row>
    <row r="33" spans="2:9" x14ac:dyDescent="0.25">
      <c r="C33" s="32"/>
      <c r="I33" s="32"/>
    </row>
    <row r="35" spans="2:9" x14ac:dyDescent="0.25">
      <c r="C35" s="43"/>
      <c r="I35" s="43"/>
    </row>
    <row r="36" spans="2:9" x14ac:dyDescent="0.25">
      <c r="C36" s="43"/>
      <c r="I36" s="43"/>
    </row>
    <row r="42" spans="2:9" x14ac:dyDescent="0.25">
      <c r="B42" s="15"/>
    </row>
    <row r="43" spans="2:9" x14ac:dyDescent="0.25">
      <c r="B43" s="15"/>
    </row>
    <row r="44" spans="2:9" x14ac:dyDescent="0.25">
      <c r="B44" s="15"/>
    </row>
    <row r="45" spans="2:9" x14ac:dyDescent="0.25">
      <c r="B45" s="15"/>
    </row>
    <row r="46" spans="2:9" x14ac:dyDescent="0.25">
      <c r="B46" s="15"/>
    </row>
    <row r="47" spans="2:9" x14ac:dyDescent="0.25">
      <c r="B47" s="15"/>
    </row>
    <row r="48" spans="2:9" x14ac:dyDescent="0.25">
      <c r="B48" s="15"/>
    </row>
    <row r="49" spans="2:9" x14ac:dyDescent="0.25">
      <c r="B49" s="15"/>
    </row>
    <row r="50" spans="2:9" x14ac:dyDescent="0.25">
      <c r="B50" s="15"/>
    </row>
    <row r="51" spans="2:9" x14ac:dyDescent="0.25">
      <c r="B51" s="15"/>
    </row>
    <row r="52" spans="2:9" x14ac:dyDescent="0.25">
      <c r="B52" s="15"/>
    </row>
    <row r="53" spans="2:9" x14ac:dyDescent="0.25">
      <c r="B53" s="15"/>
    </row>
    <row r="54" spans="2:9" x14ac:dyDescent="0.25">
      <c r="B54" s="15"/>
    </row>
    <row r="55" spans="2:9" x14ac:dyDescent="0.25">
      <c r="C55" s="5"/>
      <c r="I55" s="5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dataValidations disablePrompts="1"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30.09.2025.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64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77" t="s">
        <v>59</v>
      </c>
      <c r="B7" s="80" t="s">
        <v>10</v>
      </c>
      <c r="C7" s="74" t="s">
        <v>54</v>
      </c>
      <c r="D7" s="74"/>
      <c r="E7" s="74"/>
      <c r="F7" s="74"/>
      <c r="G7" s="74"/>
      <c r="H7" s="74" t="s">
        <v>55</v>
      </c>
      <c r="I7" s="74"/>
      <c r="J7" s="74"/>
      <c r="K7" s="74"/>
      <c r="L7" s="75"/>
    </row>
    <row r="8" spans="1:12" ht="21" customHeight="1" x14ac:dyDescent="0.25">
      <c r="A8" s="78"/>
      <c r="B8" s="76"/>
      <c r="C8" s="84" t="s">
        <v>26</v>
      </c>
      <c r="D8" s="84"/>
      <c r="E8" s="85" t="s">
        <v>60</v>
      </c>
      <c r="F8" s="76" t="s">
        <v>57</v>
      </c>
      <c r="G8" s="76"/>
      <c r="H8" s="84" t="s">
        <v>26</v>
      </c>
      <c r="I8" s="84"/>
      <c r="J8" s="85" t="s">
        <v>61</v>
      </c>
      <c r="K8" s="76" t="s">
        <v>57</v>
      </c>
      <c r="L8" s="83"/>
    </row>
    <row r="9" spans="1:12" ht="18.75" customHeight="1" thickBot="1" x14ac:dyDescent="0.3">
      <c r="A9" s="79"/>
      <c r="B9" s="81"/>
      <c r="C9" s="42" t="s">
        <v>65</v>
      </c>
      <c r="D9" s="42" t="s">
        <v>74</v>
      </c>
      <c r="E9" s="86"/>
      <c r="F9" s="28" t="s">
        <v>67</v>
      </c>
      <c r="G9" s="28" t="s">
        <v>75</v>
      </c>
      <c r="H9" s="42" t="s">
        <v>65</v>
      </c>
      <c r="I9" s="42" t="s">
        <v>74</v>
      </c>
      <c r="J9" s="86"/>
      <c r="K9" s="28" t="s">
        <v>67</v>
      </c>
      <c r="L9" s="29" t="s">
        <v>75</v>
      </c>
    </row>
    <row r="10" spans="1:12" x14ac:dyDescent="0.25">
      <c r="A10" s="14" t="s">
        <v>27</v>
      </c>
      <c r="B10" s="6" t="s">
        <v>63</v>
      </c>
      <c r="C10" s="52">
        <v>3039678</v>
      </c>
      <c r="D10" s="52"/>
      <c r="E10" s="38">
        <f t="shared" ref="E10:E31" si="0">IFERROR((D10-C10)/C$37*100, "-")</f>
        <v>-2.5515316893388253</v>
      </c>
      <c r="F10" s="38">
        <f t="shared" ref="F10:F20" si="1">C10/C$37*100</f>
        <v>2.5515316893388253</v>
      </c>
      <c r="G10" s="39" t="e">
        <f t="shared" ref="G10:G20" si="2">D10/D$37*100</f>
        <v>#DIV/0!</v>
      </c>
      <c r="H10" s="52">
        <v>19190</v>
      </c>
      <c r="I10" s="52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25">
      <c r="A11" s="14" t="s">
        <v>28</v>
      </c>
      <c r="B11" s="6" t="s">
        <v>0</v>
      </c>
      <c r="C11" s="52">
        <v>3186682</v>
      </c>
      <c r="D11" s="52"/>
      <c r="E11" s="38">
        <f t="shared" si="0"/>
        <v>-2.6749281031890968</v>
      </c>
      <c r="F11" s="38">
        <f t="shared" si="1"/>
        <v>2.6749281031890968</v>
      </c>
      <c r="G11" s="39" t="e">
        <f t="shared" si="2"/>
        <v>#DIV/0!</v>
      </c>
      <c r="H11" s="52">
        <v>0</v>
      </c>
      <c r="I11" s="52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25">
      <c r="A12" s="14" t="s">
        <v>29</v>
      </c>
      <c r="B12" s="6" t="s">
        <v>21</v>
      </c>
      <c r="C12" s="52">
        <v>8296822</v>
      </c>
      <c r="D12" s="52"/>
      <c r="E12" s="38">
        <f t="shared" si="0"/>
        <v>-6.9644232888495212</v>
      </c>
      <c r="F12" s="38">
        <f t="shared" si="1"/>
        <v>6.9644232888495212</v>
      </c>
      <c r="G12" s="39" t="e">
        <f t="shared" si="2"/>
        <v>#DIV/0!</v>
      </c>
      <c r="H12" s="52">
        <v>0</v>
      </c>
      <c r="I12" s="52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25">
      <c r="A13" s="14" t="s">
        <v>30</v>
      </c>
      <c r="B13" s="6" t="s">
        <v>12</v>
      </c>
      <c r="C13" s="52">
        <v>8438781</v>
      </c>
      <c r="D13" s="52"/>
      <c r="E13" s="38">
        <f t="shared" si="0"/>
        <v>-7.0835848865867979</v>
      </c>
      <c r="F13" s="38">
        <f t="shared" si="1"/>
        <v>7.0835848865867979</v>
      </c>
      <c r="G13" s="39" t="e">
        <f t="shared" si="2"/>
        <v>#DIV/0!</v>
      </c>
      <c r="H13" s="52">
        <v>0</v>
      </c>
      <c r="I13" s="52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25">
      <c r="A14" s="14" t="s">
        <v>31</v>
      </c>
      <c r="B14" s="6" t="s">
        <v>1</v>
      </c>
      <c r="C14" s="52">
        <v>271963</v>
      </c>
      <c r="D14" s="52"/>
      <c r="E14" s="38">
        <f t="shared" si="0"/>
        <v>-0.2282880663108576</v>
      </c>
      <c r="F14" s="38">
        <f t="shared" si="1"/>
        <v>0.2282880663108576</v>
      </c>
      <c r="G14" s="39" t="e">
        <f t="shared" si="2"/>
        <v>#DIV/0!</v>
      </c>
      <c r="H14" s="52">
        <v>0</v>
      </c>
      <c r="I14" s="52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25">
      <c r="A15" s="14" t="s">
        <v>32</v>
      </c>
      <c r="B15" s="6" t="s">
        <v>24</v>
      </c>
      <c r="C15" s="52">
        <v>1249854</v>
      </c>
      <c r="D15" s="52"/>
      <c r="E15" s="38">
        <f t="shared" si="0"/>
        <v>-1.0491381284619254</v>
      </c>
      <c r="F15" s="38">
        <f t="shared" si="1"/>
        <v>1.0491381284619254</v>
      </c>
      <c r="G15" s="39" t="e">
        <f t="shared" si="2"/>
        <v>#DIV/0!</v>
      </c>
      <c r="H15" s="52">
        <v>0</v>
      </c>
      <c r="I15" s="52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25">
      <c r="A16" s="14" t="s">
        <v>33</v>
      </c>
      <c r="B16" s="6" t="s">
        <v>2</v>
      </c>
      <c r="C16" s="52">
        <v>1272183</v>
      </c>
      <c r="D16" s="52"/>
      <c r="E16" s="38">
        <f t="shared" si="0"/>
        <v>-1.0678812818785857</v>
      </c>
      <c r="F16" s="38">
        <f t="shared" si="1"/>
        <v>1.0678812818785857</v>
      </c>
      <c r="G16" s="39" t="e">
        <f t="shared" si="2"/>
        <v>#DIV/0!</v>
      </c>
      <c r="H16" s="52">
        <v>81886</v>
      </c>
      <c r="I16" s="52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25">
      <c r="A17" s="14" t="s">
        <v>34</v>
      </c>
      <c r="B17" s="6" t="s">
        <v>13</v>
      </c>
      <c r="C17" s="52">
        <v>12058470</v>
      </c>
      <c r="D17" s="52"/>
      <c r="E17" s="38">
        <f t="shared" si="0"/>
        <v>-10.121982765918478</v>
      </c>
      <c r="F17" s="38">
        <f t="shared" si="1"/>
        <v>10.121982765918478</v>
      </c>
      <c r="G17" s="39" t="e">
        <f t="shared" si="2"/>
        <v>#DIV/0!</v>
      </c>
      <c r="H17" s="52">
        <v>0</v>
      </c>
      <c r="I17" s="52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25">
      <c r="A18" s="14" t="s">
        <v>35</v>
      </c>
      <c r="B18" s="6" t="s">
        <v>14</v>
      </c>
      <c r="C18" s="52">
        <v>11961445</v>
      </c>
      <c r="D18" s="52"/>
      <c r="E18" s="38">
        <f t="shared" si="0"/>
        <v>-10.040539151773132</v>
      </c>
      <c r="F18" s="38">
        <f t="shared" si="1"/>
        <v>10.040539151773132</v>
      </c>
      <c r="G18" s="39" t="e">
        <f t="shared" si="2"/>
        <v>#DIV/0!</v>
      </c>
      <c r="H18" s="52">
        <v>339667</v>
      </c>
      <c r="I18" s="52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25">
      <c r="A19" s="14" t="s">
        <v>36</v>
      </c>
      <c r="B19" s="6" t="s">
        <v>3</v>
      </c>
      <c r="C19" s="52">
        <v>4011785</v>
      </c>
      <c r="D19" s="52"/>
      <c r="E19" s="38">
        <f t="shared" si="0"/>
        <v>-3.3675266124616363</v>
      </c>
      <c r="F19" s="38">
        <f t="shared" si="1"/>
        <v>3.3675266124616363</v>
      </c>
      <c r="G19" s="39" t="e">
        <f t="shared" si="2"/>
        <v>#DIV/0!</v>
      </c>
      <c r="H19" s="52">
        <v>0</v>
      </c>
      <c r="I19" s="52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25">
      <c r="A20" s="14" t="s">
        <v>37</v>
      </c>
      <c r="B20" s="6" t="s">
        <v>23</v>
      </c>
      <c r="C20" s="52">
        <v>4551106</v>
      </c>
      <c r="D20" s="52"/>
      <c r="E20" s="38">
        <f t="shared" si="0"/>
        <v>-3.8202372687304593</v>
      </c>
      <c r="F20" s="38">
        <f t="shared" si="1"/>
        <v>3.8202372687304593</v>
      </c>
      <c r="G20" s="39" t="e">
        <f t="shared" si="2"/>
        <v>#DIV/0!</v>
      </c>
      <c r="H20" s="52">
        <v>0</v>
      </c>
      <c r="I20" s="52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25">
      <c r="A21" s="14" t="s">
        <v>38</v>
      </c>
      <c r="B21" s="6" t="s">
        <v>4</v>
      </c>
      <c r="C21" s="52">
        <v>18948</v>
      </c>
      <c r="D21" s="52"/>
      <c r="E21" s="38">
        <f t="shared" si="0"/>
        <v>-1.5905113123690095E-2</v>
      </c>
      <c r="F21" s="38" t="s">
        <v>72</v>
      </c>
      <c r="G21" s="39" t="e">
        <f t="shared" ref="G21:G31" si="6">D21/D$37*100</f>
        <v>#DIV/0!</v>
      </c>
      <c r="H21" s="52">
        <v>0</v>
      </c>
      <c r="I21" s="52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25">
      <c r="A22" s="14" t="s">
        <v>39</v>
      </c>
      <c r="B22" s="6" t="s">
        <v>16</v>
      </c>
      <c r="C22" s="52">
        <v>3379</v>
      </c>
      <c r="D22" s="52"/>
      <c r="E22" s="38">
        <f t="shared" si="0"/>
        <v>-2.8363614758786593E-3</v>
      </c>
      <c r="F22" s="38">
        <f t="shared" ref="F22:F27" si="7">C22/C$37*100</f>
        <v>2.8363614758786593E-3</v>
      </c>
      <c r="G22" s="39" t="e">
        <f t="shared" si="6"/>
        <v>#DIV/0!</v>
      </c>
      <c r="H22" s="52">
        <v>9059851</v>
      </c>
      <c r="I22" s="52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25">
      <c r="A23" s="14" t="s">
        <v>40</v>
      </c>
      <c r="B23" s="6" t="s">
        <v>17</v>
      </c>
      <c r="C23" s="52">
        <v>2000918</v>
      </c>
      <c r="D23" s="52"/>
      <c r="E23" s="38">
        <f t="shared" si="0"/>
        <v>-1.6795876684202946</v>
      </c>
      <c r="F23" s="38">
        <f t="shared" si="7"/>
        <v>1.6795876684202946</v>
      </c>
      <c r="G23" s="39" t="e">
        <f t="shared" si="6"/>
        <v>#DIV/0!</v>
      </c>
      <c r="H23" s="52">
        <v>0</v>
      </c>
      <c r="I23" s="52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25">
      <c r="A24" s="14" t="s">
        <v>41</v>
      </c>
      <c r="B24" s="6" t="s">
        <v>18</v>
      </c>
      <c r="C24" s="52">
        <v>5584029</v>
      </c>
      <c r="D24" s="52"/>
      <c r="E24" s="38">
        <f t="shared" si="0"/>
        <v>-4.6872816619678108</v>
      </c>
      <c r="F24" s="38">
        <f t="shared" si="7"/>
        <v>4.6872816619678108</v>
      </c>
      <c r="G24" s="39" t="e">
        <f t="shared" si="6"/>
        <v>#DIV/0!</v>
      </c>
      <c r="H24" s="52">
        <v>0</v>
      </c>
      <c r="I24" s="52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25">
      <c r="A25" s="14" t="s">
        <v>42</v>
      </c>
      <c r="B25" s="6" t="s">
        <v>19</v>
      </c>
      <c r="C25" s="52">
        <v>7953411</v>
      </c>
      <c r="D25" s="52"/>
      <c r="E25" s="38">
        <f t="shared" si="0"/>
        <v>-6.6761611607663713</v>
      </c>
      <c r="F25" s="38">
        <f t="shared" si="7"/>
        <v>6.6761611607663713</v>
      </c>
      <c r="G25" s="39" t="e">
        <f t="shared" si="6"/>
        <v>#DIV/0!</v>
      </c>
      <c r="H25" s="52">
        <v>0</v>
      </c>
      <c r="I25" s="52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25">
      <c r="A26" s="14" t="s">
        <v>43</v>
      </c>
      <c r="B26" s="6" t="s">
        <v>11</v>
      </c>
      <c r="C26" s="52">
        <v>11088269</v>
      </c>
      <c r="D26" s="52"/>
      <c r="E26" s="38">
        <f t="shared" si="0"/>
        <v>-9.3075877554837501</v>
      </c>
      <c r="F26" s="38">
        <f t="shared" si="7"/>
        <v>9.3075877554837501</v>
      </c>
      <c r="G26" s="39" t="e">
        <f t="shared" si="6"/>
        <v>#DIV/0!</v>
      </c>
      <c r="H26" s="52">
        <v>0</v>
      </c>
      <c r="I26" s="52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25">
      <c r="A27" s="14" t="s">
        <v>44</v>
      </c>
      <c r="B27" s="6" t="s">
        <v>15</v>
      </c>
      <c r="C27" s="52">
        <v>5068502</v>
      </c>
      <c r="D27" s="52"/>
      <c r="E27" s="38">
        <f t="shared" si="0"/>
        <v>-4.2545438926350805</v>
      </c>
      <c r="F27" s="38">
        <f t="shared" si="7"/>
        <v>4.2545438926350805</v>
      </c>
      <c r="G27" s="39" t="e">
        <f t="shared" si="6"/>
        <v>#DIV/0!</v>
      </c>
      <c r="H27" s="52">
        <v>0</v>
      </c>
      <c r="I27" s="52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25">
      <c r="A28" s="14" t="s">
        <v>45</v>
      </c>
      <c r="B28" s="6" t="s">
        <v>66</v>
      </c>
      <c r="C28" s="52">
        <v>3457671</v>
      </c>
      <c r="D28" s="52"/>
      <c r="E28" s="38">
        <f t="shared" si="0"/>
        <v>-2.9023985855764547</v>
      </c>
      <c r="F28" s="38" t="s">
        <v>72</v>
      </c>
      <c r="G28" s="39" t="e">
        <f t="shared" si="6"/>
        <v>#DIV/0!</v>
      </c>
      <c r="H28" s="52">
        <v>0</v>
      </c>
      <c r="I28" s="52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25">
      <c r="A29" s="14" t="s">
        <v>46</v>
      </c>
      <c r="B29" s="6" t="s">
        <v>22</v>
      </c>
      <c r="C29" s="52">
        <v>1858403</v>
      </c>
      <c r="D29" s="52"/>
      <c r="E29" s="38">
        <f t="shared" si="0"/>
        <v>-1.5599593595316155</v>
      </c>
      <c r="F29" s="38">
        <f>C29/C$37*100</f>
        <v>1.5599593595316155</v>
      </c>
      <c r="G29" s="39" t="e">
        <f t="shared" si="6"/>
        <v>#DIV/0!</v>
      </c>
      <c r="H29" s="52">
        <v>0</v>
      </c>
      <c r="I29" s="52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25">
      <c r="A30" s="14" t="s">
        <v>47</v>
      </c>
      <c r="B30" s="6" t="s">
        <v>73</v>
      </c>
      <c r="C30" s="52">
        <v>1320766</v>
      </c>
      <c r="D30" s="52"/>
      <c r="E30" s="38">
        <f t="shared" si="0"/>
        <v>-1.1086622672537298</v>
      </c>
      <c r="F30" s="38">
        <f>C30/C$37*100</f>
        <v>1.1086622672537298</v>
      </c>
      <c r="G30" s="39" t="e">
        <f t="shared" si="6"/>
        <v>#DIV/0!</v>
      </c>
      <c r="H30" s="52">
        <v>0</v>
      </c>
      <c r="I30" s="52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25">
      <c r="A31" s="14" t="s">
        <v>48</v>
      </c>
      <c r="B31" s="6" t="s">
        <v>20</v>
      </c>
      <c r="C31" s="52">
        <v>5541737</v>
      </c>
      <c r="D31" s="52"/>
      <c r="E31" s="38">
        <f t="shared" si="0"/>
        <v>-4.6517813957535878</v>
      </c>
      <c r="F31" s="38">
        <f>C31/C$37*100</f>
        <v>4.6517813957535878</v>
      </c>
      <c r="G31" s="39" t="e">
        <f t="shared" si="6"/>
        <v>#DIV/0!</v>
      </c>
      <c r="H31" s="52">
        <v>0</v>
      </c>
      <c r="I31" s="52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25">
      <c r="A32" s="14" t="s">
        <v>49</v>
      </c>
      <c r="B32" s="6" t="s">
        <v>6</v>
      </c>
      <c r="C32" s="52">
        <v>0</v>
      </c>
      <c r="D32" s="52"/>
      <c r="E32" s="38"/>
      <c r="F32" s="38" t="s">
        <v>72</v>
      </c>
      <c r="G32" s="39" t="s">
        <v>72</v>
      </c>
      <c r="H32" s="52">
        <v>719841</v>
      </c>
      <c r="I32" s="52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25">
      <c r="A33" s="14" t="s">
        <v>50</v>
      </c>
      <c r="B33" s="6" t="s">
        <v>7</v>
      </c>
      <c r="C33" s="52">
        <v>2371787</v>
      </c>
      <c r="D33" s="52"/>
      <c r="E33" s="38">
        <f>IFERROR((D33-C33)/C$37*100, "-")</f>
        <v>-1.9908982763509375</v>
      </c>
      <c r="F33" s="38">
        <f>C33/C$37*100</f>
        <v>1.9908982763509375</v>
      </c>
      <c r="G33" s="39" t="e">
        <f>D33/D$37*100</f>
        <v>#DIV/0!</v>
      </c>
      <c r="H33" s="52">
        <v>4572198</v>
      </c>
      <c r="I33" s="52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25">
      <c r="A34" s="14" t="s">
        <v>51</v>
      </c>
      <c r="B34" s="6" t="s">
        <v>8</v>
      </c>
      <c r="C34" s="52">
        <v>0</v>
      </c>
      <c r="D34" s="52"/>
      <c r="E34" s="38">
        <f>IFERROR((D34-C34)/C$37*100, "-")</f>
        <v>0</v>
      </c>
      <c r="F34" s="38">
        <f>C34/C$37*100</f>
        <v>0</v>
      </c>
      <c r="G34" s="39" t="s">
        <v>72</v>
      </c>
      <c r="H34" s="52">
        <v>0</v>
      </c>
      <c r="I34" s="52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25">
      <c r="A35" s="14" t="s">
        <v>52</v>
      </c>
      <c r="B35" s="6" t="s">
        <v>68</v>
      </c>
      <c r="C35" s="52">
        <v>77369</v>
      </c>
      <c r="D35" s="52"/>
      <c r="E35" s="38">
        <f>IFERROR((D35-C35)/C$37*100, "-")</f>
        <v>-6.4944199771309857E-2</v>
      </c>
      <c r="F35" s="38">
        <f>C35/C$37*100</f>
        <v>6.4944199771309857E-2</v>
      </c>
      <c r="G35" s="39" t="e">
        <f>D35/D$37*100</f>
        <v>#DIV/0!</v>
      </c>
      <c r="H35" s="52">
        <v>4223449</v>
      </c>
      <c r="I35" s="52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25">
      <c r="A36" s="14" t="s">
        <v>53</v>
      </c>
      <c r="B36" s="6" t="s">
        <v>25</v>
      </c>
      <c r="C36" s="52">
        <v>14447543</v>
      </c>
      <c r="D36" s="52"/>
      <c r="E36" s="38">
        <f>IFERROR((D36-C36)/C$37*100, "-")</f>
        <v>-12.127391058390174</v>
      </c>
      <c r="F36" s="38">
        <f>C36/C$37*100</f>
        <v>12.127391058390174</v>
      </c>
      <c r="G36" s="39" t="e">
        <f>D36/D$37*100</f>
        <v>#DIV/0!</v>
      </c>
      <c r="H36" s="52">
        <v>1379484</v>
      </c>
      <c r="I36" s="52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25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49">
        <f>SUM(F10:F36)</f>
        <v>97.081696301299857</v>
      </c>
      <c r="G37" s="49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49">
        <f>SUM(K10:K36)</f>
        <v>100</v>
      </c>
      <c r="L37" s="50" t="e">
        <f>SUM(L10:L36)</f>
        <v>#DIV/0!</v>
      </c>
    </row>
    <row r="38" spans="1:12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G39" s="41"/>
    </row>
    <row r="40" spans="1:12" x14ac:dyDescent="0.25">
      <c r="B40" t="s">
        <v>70</v>
      </c>
    </row>
    <row r="41" spans="1:12" x14ac:dyDescent="0.25">
      <c r="C41" s="8"/>
      <c r="D41" s="8"/>
      <c r="E41" s="5"/>
      <c r="F41" s="5"/>
      <c r="H41" s="8"/>
      <c r="I41" s="8"/>
    </row>
    <row r="42" spans="1:12" x14ac:dyDescent="0.25">
      <c r="C42" s="5"/>
      <c r="D42" s="5"/>
      <c r="E42" s="5"/>
      <c r="F42" s="5"/>
      <c r="H42" s="5"/>
      <c r="I42" s="5"/>
    </row>
    <row r="43" spans="1:12" x14ac:dyDescent="0.25">
      <c r="C43" s="31"/>
      <c r="D43" s="31"/>
      <c r="E43" s="5"/>
      <c r="F43" s="5"/>
      <c r="G43" s="5"/>
      <c r="H43" s="31"/>
      <c r="I43" s="31"/>
    </row>
    <row r="44" spans="1:12" x14ac:dyDescent="0.25">
      <c r="C44" s="5"/>
      <c r="D44" s="48"/>
      <c r="E44" s="5"/>
      <c r="F44" s="31"/>
      <c r="G44" s="47"/>
      <c r="H44" s="5"/>
      <c r="I44" s="8"/>
    </row>
    <row r="45" spans="1:12" x14ac:dyDescent="0.25">
      <c r="C45" s="32"/>
      <c r="D45" s="32"/>
      <c r="E45" s="5"/>
      <c r="F45" s="5"/>
    </row>
    <row r="47" spans="1:12" x14ac:dyDescent="0.25">
      <c r="D47" s="43"/>
    </row>
    <row r="48" spans="1:12" x14ac:dyDescent="0.25">
      <c r="C48" s="43"/>
      <c r="D48" s="43"/>
    </row>
    <row r="67" spans="2:3" x14ac:dyDescent="0.25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2025-12-10T10:48:38Z</cp:lastPrinted>
  <dcterms:created xsi:type="dcterms:W3CDTF">2018-01-08T12:56:16Z</dcterms:created>
  <dcterms:modified xsi:type="dcterms:W3CDTF">2025-12-10T12:53:18Z</dcterms:modified>
</cp:coreProperties>
</file>