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II (2024-2025)/VIII - 2025/Jezici/BS EVLADA 260925/"/>
    </mc:Choice>
  </mc:AlternateContent>
  <xr:revisionPtr revIDLastSave="115" documentId="13_ncr:1_{C9B50EC0-9FEA-44E5-8171-69DDA7B914C3}" xr6:coauthVersionLast="47" xr6:coauthVersionMax="47" xr10:uidLastSave="{301F0268-37AA-43E7-BFA1-879682C7D17F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24" l="1"/>
  <c r="C34" i="24"/>
  <c r="E29" i="24"/>
  <c r="E35" i="24" s="1"/>
  <c r="C29" i="24"/>
  <c r="E35" i="25"/>
  <c r="E34" i="25"/>
  <c r="C34" i="25"/>
  <c r="E29" i="25"/>
  <c r="C29" i="25"/>
  <c r="C35" i="25" s="1"/>
  <c r="I29" i="25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F31" i="24" l="1"/>
  <c r="F26" i="24"/>
  <c r="F20" i="24"/>
  <c r="F14" i="24"/>
  <c r="F28" i="24"/>
  <c r="F27" i="24"/>
  <c r="F11" i="24"/>
  <c r="F30" i="24"/>
  <c r="F25" i="24"/>
  <c r="F19" i="24"/>
  <c r="F13" i="24"/>
  <c r="F17" i="24"/>
  <c r="F22" i="24"/>
  <c r="F32" i="24"/>
  <c r="F16" i="24"/>
  <c r="F15" i="24"/>
  <c r="F24" i="24"/>
  <c r="F18" i="24"/>
  <c r="F12" i="24"/>
  <c r="F21" i="24"/>
  <c r="F23" i="24"/>
  <c r="F33" i="24"/>
  <c r="F34" i="24"/>
  <c r="F29" i="24"/>
  <c r="F35" i="24" s="1"/>
  <c r="C35" i="24"/>
  <c r="F33" i="25"/>
  <c r="F28" i="25"/>
  <c r="F32" i="25"/>
  <c r="F27" i="25"/>
  <c r="F21" i="25"/>
  <c r="F15" i="25"/>
  <c r="F31" i="25"/>
  <c r="F26" i="25"/>
  <c r="F20" i="25"/>
  <c r="F14" i="25"/>
  <c r="F30" i="25"/>
  <c r="F25" i="25"/>
  <c r="F19" i="25"/>
  <c r="F13" i="25"/>
  <c r="F24" i="25"/>
  <c r="F12" i="25"/>
  <c r="F23" i="25"/>
  <c r="F11" i="25"/>
  <c r="F22" i="25"/>
  <c r="F16" i="25"/>
  <c r="F18" i="25"/>
  <c r="F17" i="25"/>
  <c r="D34" i="25"/>
  <c r="D33" i="25"/>
  <c r="D28" i="25"/>
  <c r="D22" i="25"/>
  <c r="D16" i="25"/>
  <c r="D32" i="25"/>
  <c r="D27" i="25"/>
  <c r="D21" i="25"/>
  <c r="D15" i="25"/>
  <c r="D25" i="25"/>
  <c r="D19" i="25"/>
  <c r="D24" i="25"/>
  <c r="D12" i="25"/>
  <c r="D17" i="25"/>
  <c r="D11" i="25"/>
  <c r="D31" i="25"/>
  <c r="D26" i="25"/>
  <c r="D20" i="25"/>
  <c r="D14" i="25"/>
  <c r="D30" i="25"/>
  <c r="D13" i="25"/>
  <c r="D18" i="25"/>
  <c r="D23" i="25"/>
  <c r="F34" i="25"/>
  <c r="D29" i="25"/>
  <c r="F29" i="25"/>
  <c r="E34" i="23"/>
  <c r="C34" i="23"/>
  <c r="C29" i="23"/>
  <c r="E29" i="23"/>
  <c r="I34" i="24"/>
  <c r="G34" i="24"/>
  <c r="G29" i="24"/>
  <c r="I29" i="24"/>
  <c r="D23" i="24" l="1"/>
  <c r="D16" i="24"/>
  <c r="D15" i="24"/>
  <c r="D31" i="24"/>
  <c r="D26" i="24"/>
  <c r="D20" i="24"/>
  <c r="D14" i="24"/>
  <c r="D33" i="24"/>
  <c r="D32" i="24"/>
  <c r="D17" i="24"/>
  <c r="D21" i="24"/>
  <c r="D30" i="24"/>
  <c r="D25" i="24"/>
  <c r="D19" i="24"/>
  <c r="D13" i="24"/>
  <c r="D11" i="24"/>
  <c r="D22" i="24"/>
  <c r="D24" i="24"/>
  <c r="D18" i="24"/>
  <c r="D12" i="24"/>
  <c r="D28" i="24"/>
  <c r="D27" i="24"/>
  <c r="D34" i="24"/>
  <c r="D29" i="24"/>
  <c r="D35" i="24" s="1"/>
  <c r="G35" i="24"/>
  <c r="E35" i="23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J29" i="25" s="1"/>
  <c r="H23" i="24"/>
  <c r="G35" i="25"/>
  <c r="G34" i="23"/>
  <c r="I35" i="24"/>
  <c r="J34" i="24" s="1"/>
  <c r="I34" i="23"/>
  <c r="I29" i="23"/>
  <c r="G29" i="23"/>
  <c r="I35" i="23" l="1"/>
  <c r="J11" i="23" s="1"/>
  <c r="J34" i="25"/>
  <c r="J19" i="25"/>
  <c r="J20" i="25"/>
  <c r="J32" i="25"/>
  <c r="J21" i="25"/>
  <c r="J33" i="25"/>
  <c r="J22" i="25"/>
  <c r="J23" i="25"/>
  <c r="J13" i="25"/>
  <c r="J25" i="25"/>
  <c r="J26" i="25"/>
  <c r="J17" i="25"/>
  <c r="J30" i="25"/>
  <c r="J11" i="25"/>
  <c r="J27" i="25"/>
  <c r="J18" i="25"/>
  <c r="J31" i="25"/>
  <c r="J24" i="25"/>
  <c r="J14" i="25"/>
  <c r="J15" i="25"/>
  <c r="J16" i="25"/>
  <c r="J28" i="25"/>
  <c r="J12" i="25"/>
  <c r="H34" i="25"/>
  <c r="H22" i="25"/>
  <c r="H33" i="25"/>
  <c r="H21" i="25"/>
  <c r="H32" i="25"/>
  <c r="H20" i="25"/>
  <c r="H31" i="25"/>
  <c r="H30" i="25"/>
  <c r="H28" i="25"/>
  <c r="H16" i="25"/>
  <c r="H18" i="25"/>
  <c r="H27" i="25"/>
  <c r="H15" i="25"/>
  <c r="H25" i="25"/>
  <c r="H19" i="25"/>
  <c r="H17" i="25"/>
  <c r="H26" i="25"/>
  <c r="H14" i="25"/>
  <c r="H13" i="25"/>
  <c r="H24" i="25"/>
  <c r="H12" i="25"/>
  <c r="H23" i="25"/>
  <c r="H11" i="25"/>
  <c r="H29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12" i="23" l="1"/>
  <c r="J30" i="23"/>
  <c r="J29" i="23"/>
  <c r="J33" i="23"/>
  <c r="J27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<sst xmlns="http://schemas.openxmlformats.org/spreadsheetml/2006/main" count="209" uniqueCount="63">
  <si>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</si>
  <si>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</si>
  <si>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</si>
  <si>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</si>
  <si>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</si>
  <si>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</si>
  <si>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</si>
  <si>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</si>
  <si>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</si>
  <si>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</si>
  <si>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</si>
  <si>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</si>
  <si>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</si>
  <si>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</si>
  <si>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</si>
  <si>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</si>
  <si>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</si>
  <si>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</si>
  <si>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</si>
  <si>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</si>
  <si>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</si>
  <si>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</si>
  <si>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</si>
  <si>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</si>
  <si>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</si>
  <si>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</si>
  <si>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</si>
  <si>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</si>
  <si>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</si>
  <si>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</si>
  <si>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</si>
  <si>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</si>
  <si>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</si>
  <si>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</si>
  <si>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</si>
  <si>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</si>
  <si>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</si>
  <si>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</si>
  <si>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</si>
  <si>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</si>
  <si>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</si>
  <si>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</si>
  <si>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</si>
  <si>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</si>
  <si>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</si>
  <si>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</si>
  <si>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</si>
  <si>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</si>
  <si>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</si>
  <si>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</si>
  <si>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</si>
  <si>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</si>
  <si>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</si>
  <si>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</si>
  <si>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</si>
  <si>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</si>
  <si>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</si>
  <si>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</si>
  <si>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</si>
  <si>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</si>
  <si>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</si>
  <si>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I-VIII-2024</t>
  </si>
  <si>
    <t>I-VIII-2025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</si>
</sst>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2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showRuler="0" view="pageLayout" zoomScale="70" zoomScaleNormal="70" zoomScalePageLayoutView="70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13"/>
      <c r="B8" s="56" t="s">
        <v>26</v>
      </c>
      <c r="C8" s="56"/>
      <c r="D8" s="56"/>
      <c r="E8" s="56"/>
      <c r="F8" s="56"/>
      <c r="G8" s="56"/>
      <c r="H8" s="56"/>
      <c r="I8" s="56"/>
      <c r="J8" s="59"/>
    </row>
    <row r="9" spans="1:10" ht="38.25" customHeight="1" x14ac:dyDescent="0.25">
      <c r="A9" s="10" t="s">
        <v>52</v>
      </c>
      <c r="B9" s="57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49" t="s">
        <v>53</v>
      </c>
    </row>
    <row r="10" spans="1:10" ht="31.5" customHeight="1" thickBot="1" x14ac:dyDescent="0.3">
      <c r="A10" s="9"/>
      <c r="B10" s="58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8" t="s">
        <v>0</v>
      </c>
      <c r="B11" s="12" t="s">
        <v>27</v>
      </c>
      <c r="C11" s="24">
        <f>FBiH!C11+RS!C11</f>
        <v>11193</v>
      </c>
      <c r="D11" s="46">
        <f t="shared" ref="D11:D34" si="0">C11/C$35*100</f>
        <v>9.1172709278552055</v>
      </c>
      <c r="E11" s="24">
        <f>FBiH!E11+RS!E11</f>
        <v>14500844.26</v>
      </c>
      <c r="F11" s="43">
        <f t="shared" ref="F11:F34" si="1">E11/E$35*100</f>
        <v>5.0522349824697015</v>
      </c>
      <c r="G11" s="24">
        <f>FBiH!G11+RS!G11</f>
        <v>11029</v>
      </c>
      <c r="H11" s="46">
        <f t="shared" ref="H11:H34" si="2">G11/G$35*100</f>
        <v>8.4943660995540622</v>
      </c>
      <c r="I11" s="24">
        <f>FBiH!I11+RS!I11</f>
        <v>15272777.969999999</v>
      </c>
      <c r="J11" s="43">
        <f>I11/I$35*100</f>
        <v>4.7727369045045105</v>
      </c>
    </row>
    <row r="12" spans="1:10" x14ac:dyDescent="0.25">
      <c r="A12" s="29" t="s">
        <v>1</v>
      </c>
      <c r="B12" s="12" t="s">
        <v>28</v>
      </c>
      <c r="C12" s="24">
        <f>FBiH!C12+RS!C12</f>
        <v>26805</v>
      </c>
      <c r="D12" s="46">
        <f t="shared" si="0"/>
        <v>21.834043350411754</v>
      </c>
      <c r="E12" s="24">
        <f>FBiH!E12+RS!E12</f>
        <v>6201296.0899999999</v>
      </c>
      <c r="F12" s="43">
        <f t="shared" si="1"/>
        <v>2.1605917890570172</v>
      </c>
      <c r="G12" s="24">
        <f>FBiH!G12+RS!G12</f>
        <v>29237</v>
      </c>
      <c r="H12" s="46">
        <f t="shared" si="2"/>
        <v>22.517887537642771</v>
      </c>
      <c r="I12" s="24">
        <f>FBiH!I12+RS!I12</f>
        <v>7118936.6399999997</v>
      </c>
      <c r="J12" s="43">
        <f>I12/I$35*100</f>
        <v>2.2246648048768396</v>
      </c>
    </row>
    <row r="13" spans="1:10" x14ac:dyDescent="0.25">
      <c r="A13" s="29" t="s">
        <v>2</v>
      </c>
      <c r="B13" s="12" t="s">
        <v>29</v>
      </c>
      <c r="C13" s="24">
        <f>FBiH!C13+RS!C13</f>
        <v>19853</v>
      </c>
      <c r="D13" s="46">
        <f t="shared" si="0"/>
        <v>16.171283814054267</v>
      </c>
      <c r="E13" s="24">
        <f>FBiH!E13+RS!E13</f>
        <v>49900843.189999998</v>
      </c>
      <c r="F13" s="43">
        <f t="shared" si="1"/>
        <v>17.385938439094232</v>
      </c>
      <c r="G13" s="24">
        <f>FBiH!G13+RS!G13</f>
        <v>20906</v>
      </c>
      <c r="H13" s="46">
        <f t="shared" si="2"/>
        <v>16.101479524642055</v>
      </c>
      <c r="I13" s="24">
        <f>FBiH!I13+RS!I13</f>
        <v>54567715.280000001</v>
      </c>
      <c r="J13" s="43">
        <f t="shared" ref="J13:J34" si="3">I13/I$35*100</f>
        <v>17.05238883344748</v>
      </c>
    </row>
    <row r="14" spans="1:10" x14ac:dyDescent="0.25">
      <c r="A14" s="29" t="s">
        <v>3</v>
      </c>
      <c r="B14" s="12" t="s">
        <v>30</v>
      </c>
      <c r="C14" s="24">
        <f>FBiH!C14+RS!C14</f>
        <v>2</v>
      </c>
      <c r="D14" s="46">
        <f t="shared" si="0"/>
        <v>1.6291022831868499E-3</v>
      </c>
      <c r="E14" s="24">
        <f>FBiH!E14+RS!E14</f>
        <v>434.58</v>
      </c>
      <c r="F14" s="43">
        <f t="shared" si="1"/>
        <v>1.5141189294323769E-4</v>
      </c>
      <c r="G14" s="24">
        <f>FBiH!G14+RS!G14</f>
        <v>0</v>
      </c>
      <c r="H14" s="46">
        <f t="shared" si="2"/>
        <v>0</v>
      </c>
      <c r="I14" s="24">
        <f>FBiH!I14+RS!I14</f>
        <v>0</v>
      </c>
      <c r="J14" s="43">
        <f t="shared" si="3"/>
        <v>0</v>
      </c>
    </row>
    <row r="15" spans="1:10" x14ac:dyDescent="0.25">
      <c r="A15" s="29" t="s">
        <v>4</v>
      </c>
      <c r="B15" s="12" t="s">
        <v>31</v>
      </c>
      <c r="C15" s="24">
        <f>FBiH!C15+RS!C15</f>
        <v>2</v>
      </c>
      <c r="D15" s="46">
        <f t="shared" si="0"/>
        <v>1.6291022831868499E-3</v>
      </c>
      <c r="E15" s="24">
        <f>FBiH!E15+RS!E15</f>
        <v>14115</v>
      </c>
      <c r="F15" s="43">
        <f t="shared" si="1"/>
        <v>4.9178030946978694E-3</v>
      </c>
      <c r="G15" s="24">
        <f>FBiH!G15+RS!G15</f>
        <v>1</v>
      </c>
      <c r="H15" s="46">
        <f t="shared" si="2"/>
        <v>7.701846132517965E-4</v>
      </c>
      <c r="I15" s="24">
        <f>FBiH!I15+RS!I15</f>
        <v>6845</v>
      </c>
      <c r="J15" s="43">
        <f t="shared" si="3"/>
        <v>2.139059716281162E-3</v>
      </c>
    </row>
    <row r="16" spans="1:10" x14ac:dyDescent="0.25">
      <c r="A16" s="29" t="s">
        <v>5</v>
      </c>
      <c r="B16" s="12" t="s">
        <v>32</v>
      </c>
      <c r="C16" s="24">
        <f>FBiH!C16+RS!C16</f>
        <v>0</v>
      </c>
      <c r="D16" s="46">
        <f t="shared" si="0"/>
        <v>0</v>
      </c>
      <c r="E16" s="24">
        <f>FBiH!E16+RS!E16</f>
        <v>0</v>
      </c>
      <c r="F16" s="43">
        <f t="shared" si="1"/>
        <v>0</v>
      </c>
      <c r="G16" s="24">
        <f>FBiH!G16+RS!G16</f>
        <v>0</v>
      </c>
      <c r="H16" s="46">
        <f t="shared" si="2"/>
        <v>0</v>
      </c>
      <c r="I16" s="24">
        <f>FBiH!I16+RS!I16</f>
        <v>0</v>
      </c>
      <c r="J16" s="43">
        <f t="shared" si="3"/>
        <v>0</v>
      </c>
    </row>
    <row r="17" spans="1:10" x14ac:dyDescent="0.25">
      <c r="A17" s="29" t="s">
        <v>6</v>
      </c>
      <c r="B17" s="12" t="s">
        <v>33</v>
      </c>
      <c r="C17" s="24">
        <f>FBiH!C17+RS!C17</f>
        <v>197</v>
      </c>
      <c r="D17" s="46">
        <f t="shared" si="0"/>
        <v>0.16046657489390473</v>
      </c>
      <c r="E17" s="24">
        <f>FBiH!E17+RS!E17</f>
        <v>167403.96</v>
      </c>
      <c r="F17" s="43">
        <f t="shared" si="1"/>
        <v>5.8325165607699493E-2</v>
      </c>
      <c r="G17" s="24">
        <f>FBiH!G17+RS!G17</f>
        <v>169</v>
      </c>
      <c r="H17" s="46">
        <f t="shared" si="2"/>
        <v>0.13016119963955361</v>
      </c>
      <c r="I17" s="24">
        <f>FBiH!I17+RS!I17</f>
        <v>509405.88</v>
      </c>
      <c r="J17" s="43">
        <f t="shared" si="3"/>
        <v>0.15918913033524551</v>
      </c>
    </row>
    <row r="18" spans="1:10" x14ac:dyDescent="0.25">
      <c r="A18" s="29" t="s">
        <v>7</v>
      </c>
      <c r="B18" s="12" t="s">
        <v>34</v>
      </c>
      <c r="C18" s="24">
        <f>FBiH!C18+RS!C18</f>
        <v>2015</v>
      </c>
      <c r="D18" s="46">
        <f t="shared" si="0"/>
        <v>1.6413205503107515</v>
      </c>
      <c r="E18" s="24">
        <f>FBiH!E18+RS!E18</f>
        <v>11789050.369999999</v>
      </c>
      <c r="F18" s="43">
        <f t="shared" si="1"/>
        <v>4.107419652365218</v>
      </c>
      <c r="G18" s="24">
        <f>FBiH!G18+RS!G18</f>
        <v>1668</v>
      </c>
      <c r="H18" s="46">
        <f t="shared" si="2"/>
        <v>1.2846679349039964</v>
      </c>
      <c r="I18" s="24">
        <f>FBiH!I18+RS!I18</f>
        <v>11914577.879999999</v>
      </c>
      <c r="J18" s="43">
        <f t="shared" si="3"/>
        <v>3.7233007420894961</v>
      </c>
    </row>
    <row r="19" spans="1:10" x14ac:dyDescent="0.25">
      <c r="A19" s="29" t="s">
        <v>8</v>
      </c>
      <c r="B19" s="12" t="s">
        <v>35</v>
      </c>
      <c r="C19" s="24">
        <f>FBiH!C19+RS!C19</f>
        <v>2329</v>
      </c>
      <c r="D19" s="46">
        <f t="shared" si="0"/>
        <v>1.8970896087710867</v>
      </c>
      <c r="E19" s="24">
        <f>FBiH!E19+RS!E19</f>
        <v>6835081.4800000004</v>
      </c>
      <c r="F19" s="43">
        <f t="shared" si="1"/>
        <v>2.3814087746975625</v>
      </c>
      <c r="G19" s="24">
        <f>FBiH!G19+RS!G19</f>
        <v>2114</v>
      </c>
      <c r="H19" s="46">
        <f t="shared" si="2"/>
        <v>1.6281702724142977</v>
      </c>
      <c r="I19" s="24">
        <f>FBiH!I19+RS!I19</f>
        <v>9251033.8699999992</v>
      </c>
      <c r="J19" s="43">
        <f t="shared" si="3"/>
        <v>2.8909443221723325</v>
      </c>
    </row>
    <row r="20" spans="1:10" s="18" customFormat="1" x14ac:dyDescent="0.25">
      <c r="A20" s="29" t="s">
        <v>9</v>
      </c>
      <c r="B20" s="12" t="s">
        <v>36</v>
      </c>
      <c r="C20" s="24">
        <f>FBiH!C20+RS!C20</f>
        <v>41572</v>
      </c>
      <c r="D20" s="46">
        <f t="shared" si="0"/>
        <v>33.862520058321863</v>
      </c>
      <c r="E20" s="24">
        <f>FBiH!E20+RS!E20</f>
        <v>121834916.64</v>
      </c>
      <c r="F20" s="43">
        <f t="shared" si="1"/>
        <v>42.44846830283025</v>
      </c>
      <c r="G20" s="24">
        <f>FBiH!G20+RS!G20</f>
        <v>43489</v>
      </c>
      <c r="H20" s="46">
        <f t="shared" si="2"/>
        <v>33.494558645707379</v>
      </c>
      <c r="I20" s="24">
        <f>FBiH!I20+RS!I20</f>
        <v>133250333.87</v>
      </c>
      <c r="J20" s="43">
        <f t="shared" si="3"/>
        <v>41.640675144241385</v>
      </c>
    </row>
    <row r="21" spans="1:10" s="18" customFormat="1" x14ac:dyDescent="0.25">
      <c r="A21" s="29" t="s">
        <v>10</v>
      </c>
      <c r="B21" s="12" t="s">
        <v>37</v>
      </c>
      <c r="C21" s="24">
        <f>FBiH!C21+RS!C21</f>
        <v>1</v>
      </c>
      <c r="D21" s="46">
        <f t="shared" si="0"/>
        <v>8.1455114159342497E-4</v>
      </c>
      <c r="E21" s="24">
        <f>FBiH!E21+RS!E21</f>
        <v>815.7</v>
      </c>
      <c r="F21" s="43">
        <f t="shared" si="1"/>
        <v>2.8419780264577062E-4</v>
      </c>
      <c r="G21" s="24">
        <f>FBiH!G21+RS!G21</f>
        <v>0</v>
      </c>
      <c r="H21" s="46">
        <f t="shared" si="2"/>
        <v>0</v>
      </c>
      <c r="I21" s="24">
        <f>FBiH!I21+RS!I21</f>
        <v>0</v>
      </c>
      <c r="J21" s="43">
        <f t="shared" si="3"/>
        <v>0</v>
      </c>
    </row>
    <row r="22" spans="1:10" x14ac:dyDescent="0.25">
      <c r="A22" s="29" t="s">
        <v>11</v>
      </c>
      <c r="B22" s="12" t="s">
        <v>38</v>
      </c>
      <c r="C22" s="24">
        <f>FBiH!C22+RS!C22</f>
        <v>0</v>
      </c>
      <c r="D22" s="46">
        <f t="shared" si="0"/>
        <v>0</v>
      </c>
      <c r="E22" s="24">
        <f>FBiH!E22+RS!E22</f>
        <v>0</v>
      </c>
      <c r="F22" s="43">
        <f t="shared" si="1"/>
        <v>0</v>
      </c>
      <c r="G22" s="24">
        <f>FBiH!G22+RS!G22</f>
        <v>0</v>
      </c>
      <c r="H22" s="46">
        <f t="shared" si="2"/>
        <v>0</v>
      </c>
      <c r="I22" s="24">
        <f>FBiH!I22+RS!I22</f>
        <v>386</v>
      </c>
      <c r="J22" s="43">
        <f t="shared" si="3"/>
        <v>1.2062484302184491E-4</v>
      </c>
    </row>
    <row r="23" spans="1:10" x14ac:dyDescent="0.25">
      <c r="A23" s="29" t="s">
        <v>12</v>
      </c>
      <c r="B23" s="12" t="s">
        <v>39</v>
      </c>
      <c r="C23" s="24">
        <f>FBiH!C23+RS!C23</f>
        <v>1020</v>
      </c>
      <c r="D23" s="46">
        <f t="shared" si="0"/>
        <v>0.83084216442529335</v>
      </c>
      <c r="E23" s="24">
        <f>FBiH!E23+RS!E23</f>
        <v>1912113.96</v>
      </c>
      <c r="F23" s="43">
        <f t="shared" si="1"/>
        <v>0.66619907544477497</v>
      </c>
      <c r="G23" s="24">
        <f>FBiH!G23+RS!G23</f>
        <v>747</v>
      </c>
      <c r="H23" s="46">
        <f t="shared" si="2"/>
        <v>0.57532790609909201</v>
      </c>
      <c r="I23" s="24">
        <f>FBiH!I23+RS!I23</f>
        <v>1552419.31</v>
      </c>
      <c r="J23" s="43">
        <f t="shared" si="3"/>
        <v>0.48513040303842175</v>
      </c>
    </row>
    <row r="24" spans="1:10" x14ac:dyDescent="0.25">
      <c r="A24" s="29" t="s">
        <v>13</v>
      </c>
      <c r="B24" s="12" t="s">
        <v>40</v>
      </c>
      <c r="C24" s="24">
        <f>FBiH!C24+RS!C24</f>
        <v>394</v>
      </c>
      <c r="D24" s="46">
        <f t="shared" si="0"/>
        <v>0.32093314978780946</v>
      </c>
      <c r="E24" s="24">
        <f>FBiH!E24+RS!E24</f>
        <v>3028745.8099999996</v>
      </c>
      <c r="F24" s="43">
        <f t="shared" si="1"/>
        <v>1.0552444574899895</v>
      </c>
      <c r="G24" s="24">
        <f>FBiH!G24+RS!G24</f>
        <v>465</v>
      </c>
      <c r="H24" s="46">
        <f t="shared" si="2"/>
        <v>0.35813584516208535</v>
      </c>
      <c r="I24" s="24">
        <f>FBiH!I24+RS!I24</f>
        <v>1705484.48</v>
      </c>
      <c r="J24" s="43">
        <f t="shared" si="3"/>
        <v>0.53296320641500727</v>
      </c>
    </row>
    <row r="25" spans="1:10" x14ac:dyDescent="0.25">
      <c r="A25" s="29" t="s">
        <v>14</v>
      </c>
      <c r="B25" s="12" t="s">
        <v>41</v>
      </c>
      <c r="C25" s="24">
        <f>FBiH!C25+RS!C25</f>
        <v>80</v>
      </c>
      <c r="D25" s="46">
        <f t="shared" si="0"/>
        <v>6.5164091327474E-2</v>
      </c>
      <c r="E25" s="24">
        <f>FBiH!E25+RS!E25</f>
        <v>110962</v>
      </c>
      <c r="F25" s="43">
        <f t="shared" si="1"/>
        <v>3.8660238540125048E-2</v>
      </c>
      <c r="G25" s="24">
        <f>FBiH!G25+RS!G25</f>
        <v>87</v>
      </c>
      <c r="H25" s="46">
        <f t="shared" si="2"/>
        <v>6.7006061352906293E-2</v>
      </c>
      <c r="I25" s="24">
        <f>FBiH!I25+RS!I25</f>
        <v>182332</v>
      </c>
      <c r="J25" s="43">
        <f t="shared" si="3"/>
        <v>5.6978675849375715E-2</v>
      </c>
    </row>
    <row r="26" spans="1:10" x14ac:dyDescent="0.25">
      <c r="A26" s="29" t="s">
        <v>15</v>
      </c>
      <c r="B26" s="12" t="s">
        <v>42</v>
      </c>
      <c r="C26" s="24">
        <f>FBiH!C26+RS!C26</f>
        <v>4569</v>
      </c>
      <c r="D26" s="46">
        <f t="shared" si="0"/>
        <v>3.721684165940359</v>
      </c>
      <c r="E26" s="24">
        <f>FBiH!E26+RS!E26</f>
        <v>1136526.04</v>
      </c>
      <c r="F26" s="43">
        <f t="shared" si="1"/>
        <v>0.39597671106742571</v>
      </c>
      <c r="G26" s="24">
        <f>FBiH!G26+RS!G26</f>
        <v>6441</v>
      </c>
      <c r="H26" s="46">
        <f t="shared" si="2"/>
        <v>4.9607590939548212</v>
      </c>
      <c r="I26" s="24">
        <f>FBiH!I26+RS!I26</f>
        <v>1264852.25</v>
      </c>
      <c r="J26" s="43">
        <f t="shared" si="3"/>
        <v>0.39526581373595165</v>
      </c>
    </row>
    <row r="27" spans="1:10" x14ac:dyDescent="0.25">
      <c r="A27" s="29" t="s">
        <v>16</v>
      </c>
      <c r="B27" s="12" t="s">
        <v>43</v>
      </c>
      <c r="C27" s="24">
        <f>FBiH!C27+RS!C27</f>
        <v>1</v>
      </c>
      <c r="D27" s="46">
        <f t="shared" si="0"/>
        <v>8.1455114159342497E-4</v>
      </c>
      <c r="E27" s="24">
        <f>FBiH!E27+RS!E27</f>
        <v>200</v>
      </c>
      <c r="F27" s="43">
        <f t="shared" si="1"/>
        <v>6.9681942539112567E-5</v>
      </c>
      <c r="G27" s="24">
        <f>FBiH!G27+RS!G27</f>
        <v>0</v>
      </c>
      <c r="H27" s="46">
        <f t="shared" si="2"/>
        <v>0</v>
      </c>
      <c r="I27" s="24">
        <f>FBiH!I27+RS!I27</f>
        <v>0</v>
      </c>
      <c r="J27" s="43">
        <f>I27/I$35*100</f>
        <v>0</v>
      </c>
    </row>
    <row r="28" spans="1:10" x14ac:dyDescent="0.25">
      <c r="A28" s="29" t="s">
        <v>17</v>
      </c>
      <c r="B28" s="12" t="s">
        <v>44</v>
      </c>
      <c r="C28" s="24">
        <f>FBiH!C28+RS!C28</f>
        <v>424</v>
      </c>
      <c r="D28" s="46">
        <f t="shared" si="0"/>
        <v>0.34536968403561219</v>
      </c>
      <c r="E28" s="24">
        <f>FBiH!E28+RS!E28</f>
        <v>263082.07</v>
      </c>
      <c r="F28" s="43">
        <f t="shared" si="1"/>
        <v>9.1660348424053961E-2</v>
      </c>
      <c r="G28" s="24">
        <f>FBiH!G28+RS!G28</f>
        <v>681</v>
      </c>
      <c r="H28" s="46">
        <f t="shared" si="2"/>
        <v>0.52449572162447333</v>
      </c>
      <c r="I28" s="24">
        <f>FBiH!I28+RS!I28</f>
        <v>368482.49</v>
      </c>
      <c r="J28" s="43">
        <f t="shared" si="3"/>
        <v>0.11515062827085114</v>
      </c>
    </row>
    <row r="29" spans="1:10" x14ac:dyDescent="0.25">
      <c r="A29" s="30" t="s">
        <v>23</v>
      </c>
      <c r="B29" s="6" t="s">
        <v>45</v>
      </c>
      <c r="C29" s="25">
        <f>SUM(C11:C28)</f>
        <v>110457</v>
      </c>
      <c r="D29" s="47">
        <f t="shared" si="0"/>
        <v>89.972875446984929</v>
      </c>
      <c r="E29" s="25">
        <f>SUM(E11:E28)</f>
        <v>217696431.14999998</v>
      </c>
      <c r="F29" s="44">
        <f t="shared" si="1"/>
        <v>75.847551031820871</v>
      </c>
      <c r="G29" s="25">
        <f>SUM(G11:G28)</f>
        <v>117034</v>
      </c>
      <c r="H29" s="47">
        <f t="shared" si="2"/>
        <v>90.137786027310753</v>
      </c>
      <c r="I29" s="25">
        <f>SUM(I11:I28)</f>
        <v>236965582.91999999</v>
      </c>
      <c r="J29" s="44">
        <f t="shared" si="3"/>
        <v>74.051648293536203</v>
      </c>
    </row>
    <row r="30" spans="1:10" x14ac:dyDescent="0.25">
      <c r="A30" s="31" t="s">
        <v>22</v>
      </c>
      <c r="B30" s="4" t="s">
        <v>46</v>
      </c>
      <c r="C30" s="24">
        <f>FBiH!C30+RS!C30</f>
        <v>10526</v>
      </c>
      <c r="D30" s="46">
        <f t="shared" si="0"/>
        <v>8.5739653164123908</v>
      </c>
      <c r="E30" s="24">
        <f>FBiH!E30+RS!E30</f>
        <v>66033049.950000003</v>
      </c>
      <c r="F30" s="43">
        <f t="shared" si="1"/>
        <v>23.006555961491252</v>
      </c>
      <c r="G30" s="24">
        <f>FBiH!G30+RS!G30</f>
        <v>10827</v>
      </c>
      <c r="H30" s="46">
        <f t="shared" si="2"/>
        <v>8.3387888076772008</v>
      </c>
      <c r="I30" s="24">
        <f>FBiH!I30+RS!I30</f>
        <v>79502548.200000003</v>
      </c>
      <c r="J30" s="43">
        <f>I30/I$35*100</f>
        <v>24.844513980470619</v>
      </c>
    </row>
    <row r="31" spans="1:10" x14ac:dyDescent="0.25">
      <c r="A31" s="31" t="s">
        <v>20</v>
      </c>
      <c r="B31" s="5" t="s">
        <v>47</v>
      </c>
      <c r="C31" s="24">
        <f>FBiH!C31+RS!C31</f>
        <v>29</v>
      </c>
      <c r="D31" s="46">
        <f t="shared" si="0"/>
        <v>2.3621983106209325E-2</v>
      </c>
      <c r="E31" s="24">
        <f>FBiH!E31+RS!E31</f>
        <v>235415.4</v>
      </c>
      <c r="F31" s="43">
        <f t="shared" si="1"/>
        <v>8.2021011878111005E-2</v>
      </c>
      <c r="G31" s="24">
        <f>FBiH!G31+RS!G31</f>
        <v>35</v>
      </c>
      <c r="H31" s="46">
        <f t="shared" si="2"/>
        <v>2.6956461463812878E-2</v>
      </c>
      <c r="I31" s="24">
        <f>FBiH!I31+RS!I31</f>
        <v>286366.07</v>
      </c>
      <c r="J31" s="43">
        <f t="shared" si="3"/>
        <v>8.948928041588769E-2</v>
      </c>
    </row>
    <row r="32" spans="1:10" x14ac:dyDescent="0.25">
      <c r="A32" s="31" t="s">
        <v>21</v>
      </c>
      <c r="B32" s="15" t="s">
        <v>48</v>
      </c>
      <c r="C32" s="24">
        <f>FBiH!C32+RS!C32</f>
        <v>1755</v>
      </c>
      <c r="D32" s="46">
        <f t="shared" si="0"/>
        <v>1.4295372534964608</v>
      </c>
      <c r="E32" s="24">
        <f>FBiH!E32+RS!E32</f>
        <v>3053508.43</v>
      </c>
      <c r="F32" s="43">
        <f t="shared" si="1"/>
        <v>1.0638719948097792</v>
      </c>
      <c r="G32" s="24">
        <f>FBiH!G32+RS!G32</f>
        <v>1943</v>
      </c>
      <c r="H32" s="46">
        <f t="shared" si="2"/>
        <v>1.4964687035482405</v>
      </c>
      <c r="I32" s="24">
        <f>FBiH!I32+RS!I32</f>
        <v>3245919.25</v>
      </c>
      <c r="J32" s="43">
        <f t="shared" si="3"/>
        <v>1.0143484455772918</v>
      </c>
    </row>
    <row r="33" spans="1:10" ht="15.75" customHeight="1" x14ac:dyDescent="0.25">
      <c r="A33" s="32" t="s">
        <v>19</v>
      </c>
      <c r="B33" s="15" t="s">
        <v>49</v>
      </c>
      <c r="C33" s="24">
        <f>FBiH!C33+RS!C33</f>
        <v>0</v>
      </c>
      <c r="D33" s="46">
        <f t="shared" si="0"/>
        <v>0</v>
      </c>
      <c r="E33" s="24">
        <f>FBiH!E33+RS!E33</f>
        <v>0</v>
      </c>
      <c r="F33" s="43">
        <f t="shared" si="1"/>
        <v>0</v>
      </c>
      <c r="G33" s="24">
        <f>FBiH!G33+RS!G33</f>
        <v>0</v>
      </c>
      <c r="H33" s="46">
        <f t="shared" si="2"/>
        <v>0</v>
      </c>
      <c r="I33" s="24">
        <f>FBiH!I33+RS!I33</f>
        <v>0</v>
      </c>
      <c r="J33" s="43">
        <f>I33/I$35*100</f>
        <v>0</v>
      </c>
    </row>
    <row r="34" spans="1:10" x14ac:dyDescent="0.25">
      <c r="A34" s="33" t="s">
        <v>18</v>
      </c>
      <c r="B34" s="7" t="s">
        <v>50</v>
      </c>
      <c r="C34" s="26">
        <f>SUM(C30:C33)</f>
        <v>12310</v>
      </c>
      <c r="D34" s="1">
        <f t="shared" si="0"/>
        <v>10.027124553015062</v>
      </c>
      <c r="E34" s="27">
        <f>SUM(E30:E33)</f>
        <v>69321973.780000001</v>
      </c>
      <c r="F34" s="42">
        <f t="shared" si="1"/>
        <v>24.15244896817914</v>
      </c>
      <c r="G34" s="26">
        <f>SUM(G30:G33)</f>
        <v>12805</v>
      </c>
      <c r="H34" s="1">
        <f t="shared" si="2"/>
        <v>9.8622139726892524</v>
      </c>
      <c r="I34" s="27">
        <f>SUM(I30:I33)</f>
        <v>83034833.519999996</v>
      </c>
      <c r="J34" s="42">
        <f t="shared" si="3"/>
        <v>25.948351706463797</v>
      </c>
    </row>
    <row r="35" spans="1:10" x14ac:dyDescent="0.25">
      <c r="A35" s="16" t="s">
        <v>24</v>
      </c>
      <c r="B35" s="17" t="s">
        <v>51</v>
      </c>
      <c r="C35" s="52">
        <f>C29+C34</f>
        <v>122767</v>
      </c>
      <c r="D35" s="54">
        <f>D29+D34</f>
        <v>99.999999999999986</v>
      </c>
      <c r="E35" s="52">
        <f>E29+E34</f>
        <v>287018404.92999995</v>
      </c>
      <c r="F35" s="53">
        <f>(F29+F34)</f>
        <v>100.00000000000001</v>
      </c>
      <c r="G35" s="52">
        <f>G29+G34</f>
        <v>129839</v>
      </c>
      <c r="H35" s="54">
        <f>H29+H34</f>
        <v>100</v>
      </c>
      <c r="I35" s="52">
        <f>I29+I34</f>
        <v>320000416.44</v>
      </c>
      <c r="J35" s="40">
        <f>(J29+J34)</f>
        <v>100</v>
      </c>
    </row>
    <row r="38" spans="1:10" x14ac:dyDescent="0.25"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showGridLines="0" showRuler="0" view="pageLayout" zoomScale="70" zoomScaleNormal="70" zoomScalePageLayoutView="70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57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0" t="s">
        <v>26</v>
      </c>
      <c r="C8" s="60"/>
      <c r="D8" s="60"/>
      <c r="E8" s="60"/>
      <c r="F8" s="60"/>
      <c r="G8" s="60"/>
      <c r="H8" s="60"/>
      <c r="I8" s="60"/>
      <c r="J8" s="61"/>
    </row>
    <row r="9" spans="1:10" ht="38.25" customHeight="1" x14ac:dyDescent="0.25">
      <c r="A9" s="37" t="s">
        <v>52</v>
      </c>
      <c r="B9" s="57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8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6884</v>
      </c>
      <c r="D11" s="46">
        <f t="shared" ref="D11:D34" si="0">C11/C$35*100</f>
        <v>7.0239880824839052</v>
      </c>
      <c r="E11" s="24">
        <v>9294068</v>
      </c>
      <c r="F11" s="45">
        <f>E11/E$35*100</f>
        <v>4.3617524471392226</v>
      </c>
      <c r="G11" s="24">
        <v>7153</v>
      </c>
      <c r="H11" s="46">
        <f t="shared" ref="H11:H34" si="1">G11/G$35*100</f>
        <v>6.8202404675864567</v>
      </c>
      <c r="I11" s="24">
        <v>10413607</v>
      </c>
      <c r="J11" s="45">
        <f>I11/I$35*100</f>
        <v>4.3965855285886768</v>
      </c>
    </row>
    <row r="12" spans="1:10" x14ac:dyDescent="0.25">
      <c r="A12" s="29" t="s">
        <v>1</v>
      </c>
      <c r="B12" s="12" t="s">
        <v>28</v>
      </c>
      <c r="C12" s="24">
        <v>26001</v>
      </c>
      <c r="D12" s="46">
        <f t="shared" si="0"/>
        <v>26.529737671798951</v>
      </c>
      <c r="E12" s="24">
        <v>5563255</v>
      </c>
      <c r="F12" s="43">
        <f t="shared" ref="F12:F13" si="2">E12/E$35*100</f>
        <v>2.6108633066069151</v>
      </c>
      <c r="G12" s="24">
        <v>28167</v>
      </c>
      <c r="H12" s="46">
        <f t="shared" si="1"/>
        <v>26.856663393052948</v>
      </c>
      <c r="I12" s="24">
        <v>6215968</v>
      </c>
      <c r="J12" s="43">
        <f t="shared" ref="J12:J13" si="3">I12/I$35*100</f>
        <v>2.6243582031634478</v>
      </c>
    </row>
    <row r="13" spans="1:10" x14ac:dyDescent="0.25">
      <c r="A13" s="29" t="s">
        <v>2</v>
      </c>
      <c r="B13" s="12" t="s">
        <v>29</v>
      </c>
      <c r="C13" s="24">
        <v>15474</v>
      </c>
      <c r="D13" s="46">
        <f t="shared" si="0"/>
        <v>15.788668156356177</v>
      </c>
      <c r="E13" s="24">
        <v>39643629</v>
      </c>
      <c r="F13" s="43">
        <f t="shared" si="2"/>
        <v>18.604952729443067</v>
      </c>
      <c r="G13" s="24">
        <v>16668</v>
      </c>
      <c r="H13" s="46">
        <f t="shared" si="1"/>
        <v>15.892600043860067</v>
      </c>
      <c r="I13" s="24">
        <v>44630100</v>
      </c>
      <c r="J13" s="43">
        <f t="shared" si="3"/>
        <v>18.842659589464585</v>
      </c>
    </row>
    <row r="14" spans="1:10" x14ac:dyDescent="0.25">
      <c r="A14" s="29" t="s">
        <v>3</v>
      </c>
      <c r="B14" s="12" t="s">
        <v>30</v>
      </c>
      <c r="C14" s="24">
        <v>0</v>
      </c>
      <c r="D14" s="46">
        <f t="shared" si="0"/>
        <v>0</v>
      </c>
      <c r="E14" s="24">
        <v>0</v>
      </c>
      <c r="F14" s="43">
        <f>E14/E$35*100</f>
        <v>0</v>
      </c>
      <c r="G14" s="24">
        <v>0</v>
      </c>
      <c r="H14" s="46">
        <f t="shared" si="1"/>
        <v>0</v>
      </c>
      <c r="I14" s="24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24">
        <v>2</v>
      </c>
      <c r="D15" s="46">
        <f t="shared" si="0"/>
        <v>2.0406705643474447E-3</v>
      </c>
      <c r="E15" s="24">
        <v>14115</v>
      </c>
      <c r="F15" s="43">
        <f t="shared" ref="F15:F17" si="4">E15/E$35*100</f>
        <v>6.6242398690616565E-3</v>
      </c>
      <c r="G15" s="24">
        <v>1</v>
      </c>
      <c r="H15" s="46">
        <f t="shared" si="1"/>
        <v>9.5347972425366379E-4</v>
      </c>
      <c r="I15" s="24">
        <v>6845</v>
      </c>
      <c r="J15" s="43">
        <f t="shared" ref="J15:J17" si="5">I15/I$35*100</f>
        <v>2.8899331368266055E-3</v>
      </c>
    </row>
    <row r="16" spans="1:10" x14ac:dyDescent="0.25">
      <c r="A16" s="29" t="s">
        <v>5</v>
      </c>
      <c r="B16" s="12" t="s">
        <v>32</v>
      </c>
      <c r="C16" s="24">
        <v>0</v>
      </c>
      <c r="D16" s="46">
        <f t="shared" si="0"/>
        <v>0</v>
      </c>
      <c r="E16" s="24">
        <v>0</v>
      </c>
      <c r="F16" s="43">
        <f t="shared" si="4"/>
        <v>0</v>
      </c>
      <c r="G16" s="24">
        <v>0</v>
      </c>
      <c r="H16" s="46">
        <f t="shared" si="1"/>
        <v>0</v>
      </c>
      <c r="I16" s="24">
        <v>0</v>
      </c>
      <c r="J16" s="43">
        <f t="shared" si="5"/>
        <v>0</v>
      </c>
    </row>
    <row r="17" spans="1:10" x14ac:dyDescent="0.25">
      <c r="A17" s="29" t="s">
        <v>6</v>
      </c>
      <c r="B17" s="12" t="s">
        <v>33</v>
      </c>
      <c r="C17" s="24">
        <v>190</v>
      </c>
      <c r="D17" s="46">
        <f t="shared" si="0"/>
        <v>0.19386370361300723</v>
      </c>
      <c r="E17" s="24">
        <v>165599</v>
      </c>
      <c r="F17" s="43">
        <f t="shared" si="4"/>
        <v>7.7716436278904802E-2</v>
      </c>
      <c r="G17" s="24">
        <v>165</v>
      </c>
      <c r="H17" s="46">
        <f t="shared" si="1"/>
        <v>0.15732415450185452</v>
      </c>
      <c r="I17" s="24">
        <v>375515</v>
      </c>
      <c r="J17" s="43">
        <f t="shared" si="5"/>
        <v>0.15854101415273086</v>
      </c>
    </row>
    <row r="18" spans="1:10" x14ac:dyDescent="0.25">
      <c r="A18" s="29" t="s">
        <v>7</v>
      </c>
      <c r="B18" s="12" t="s">
        <v>34</v>
      </c>
      <c r="C18" s="24">
        <v>1741</v>
      </c>
      <c r="D18" s="46">
        <f t="shared" si="0"/>
        <v>1.7764037262644503</v>
      </c>
      <c r="E18" s="24">
        <v>9096805</v>
      </c>
      <c r="F18" s="43">
        <f>E18/E$35*100</f>
        <v>4.2691759378022969</v>
      </c>
      <c r="G18" s="24">
        <v>1462</v>
      </c>
      <c r="H18" s="46">
        <f t="shared" si="1"/>
        <v>1.3939873568588563</v>
      </c>
      <c r="I18" s="24">
        <v>6318759</v>
      </c>
      <c r="J18" s="43">
        <f>I18/I$35*100</f>
        <v>2.6677561749775522</v>
      </c>
    </row>
    <row r="19" spans="1:10" x14ac:dyDescent="0.25">
      <c r="A19" s="29" t="s">
        <v>8</v>
      </c>
      <c r="B19" s="12" t="s">
        <v>35</v>
      </c>
      <c r="C19" s="24">
        <v>1593</v>
      </c>
      <c r="D19" s="46">
        <f t="shared" si="0"/>
        <v>1.6253941045027396</v>
      </c>
      <c r="E19" s="24">
        <v>5043012</v>
      </c>
      <c r="F19" s="43">
        <f t="shared" ref="F19:F22" si="6">E19/E$35*100</f>
        <v>2.3667106730822782</v>
      </c>
      <c r="G19" s="24">
        <v>1447</v>
      </c>
      <c r="H19" s="46">
        <f t="shared" si="1"/>
        <v>1.3796851609950513</v>
      </c>
      <c r="I19" s="24">
        <v>7300613</v>
      </c>
      <c r="J19" s="43">
        <f t="shared" ref="J19:J22" si="7">I19/I$35*100</f>
        <v>3.0822912239367559</v>
      </c>
    </row>
    <row r="20" spans="1:10" s="18" customFormat="1" x14ac:dyDescent="0.25">
      <c r="A20" s="29" t="s">
        <v>9</v>
      </c>
      <c r="B20" s="12" t="s">
        <v>36</v>
      </c>
      <c r="C20" s="24">
        <v>29260</v>
      </c>
      <c r="D20" s="46">
        <f t="shared" si="0"/>
        <v>29.855010356403117</v>
      </c>
      <c r="E20" s="24">
        <v>80738726</v>
      </c>
      <c r="F20" s="43">
        <f t="shared" si="6"/>
        <v>37.89108662744917</v>
      </c>
      <c r="G20" s="24">
        <v>30648</v>
      </c>
      <c r="H20" s="46">
        <f t="shared" si="1"/>
        <v>29.222246588926286</v>
      </c>
      <c r="I20" s="24">
        <v>86879013</v>
      </c>
      <c r="J20" s="43">
        <f t="shared" si="7"/>
        <v>36.679991024614964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6">
        <f t="shared" si="0"/>
        <v>0</v>
      </c>
      <c r="E21" s="24">
        <v>0</v>
      </c>
      <c r="F21" s="43">
        <f t="shared" si="6"/>
        <v>0</v>
      </c>
      <c r="G21" s="24">
        <v>0</v>
      </c>
      <c r="H21" s="46">
        <f t="shared" si="1"/>
        <v>0</v>
      </c>
      <c r="I21" s="24">
        <v>0</v>
      </c>
      <c r="J21" s="43">
        <f t="shared" si="7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6">
        <f t="shared" si="0"/>
        <v>0</v>
      </c>
      <c r="E22" s="24">
        <v>0</v>
      </c>
      <c r="F22" s="43">
        <f t="shared" si="6"/>
        <v>0</v>
      </c>
      <c r="G22" s="24">
        <v>0</v>
      </c>
      <c r="H22" s="46">
        <f t="shared" si="1"/>
        <v>0</v>
      </c>
      <c r="I22" s="24">
        <v>386</v>
      </c>
      <c r="J22" s="43">
        <f t="shared" si="7"/>
        <v>1.6296774153616797E-4</v>
      </c>
    </row>
    <row r="23" spans="1:10" x14ac:dyDescent="0.25">
      <c r="A23" s="29" t="s">
        <v>12</v>
      </c>
      <c r="B23" s="12" t="s">
        <v>39</v>
      </c>
      <c r="C23" s="24">
        <v>801</v>
      </c>
      <c r="D23" s="46">
        <f t="shared" si="0"/>
        <v>0.81728856102115166</v>
      </c>
      <c r="E23" s="24">
        <v>1579296</v>
      </c>
      <c r="F23" s="43">
        <f>E23/E$35*100</f>
        <v>0.7411714862380161</v>
      </c>
      <c r="G23" s="24">
        <v>608</v>
      </c>
      <c r="H23" s="46">
        <f t="shared" si="1"/>
        <v>0.57971567234622756</v>
      </c>
      <c r="I23" s="24">
        <v>1290005</v>
      </c>
      <c r="J23" s="43">
        <f>I23/I$35*100</f>
        <v>0.54463523684032222</v>
      </c>
    </row>
    <row r="24" spans="1:10" x14ac:dyDescent="0.25">
      <c r="A24" s="29" t="s">
        <v>13</v>
      </c>
      <c r="B24" s="12" t="s">
        <v>40</v>
      </c>
      <c r="C24" s="24">
        <v>285</v>
      </c>
      <c r="D24" s="46">
        <f t="shared" si="0"/>
        <v>0.29079555541951085</v>
      </c>
      <c r="E24" s="24">
        <v>1058056</v>
      </c>
      <c r="F24" s="43">
        <f t="shared" ref="F24:F25" si="8">E24/E$35*100</f>
        <v>0.49655095564292595</v>
      </c>
      <c r="G24" s="24">
        <v>408</v>
      </c>
      <c r="H24" s="46">
        <f t="shared" si="1"/>
        <v>0.38901972749549479</v>
      </c>
      <c r="I24" s="24">
        <v>1347139</v>
      </c>
      <c r="J24" s="43">
        <f t="shared" ref="J24:J25" si="9">I24/I$35*100</f>
        <v>0.5687569957650046</v>
      </c>
    </row>
    <row r="25" spans="1:10" x14ac:dyDescent="0.25">
      <c r="A25" s="29" t="s">
        <v>14</v>
      </c>
      <c r="B25" s="12" t="s">
        <v>41</v>
      </c>
      <c r="C25" s="24">
        <v>80</v>
      </c>
      <c r="D25" s="46">
        <f t="shared" si="0"/>
        <v>8.1626822573897778E-2</v>
      </c>
      <c r="E25" s="24">
        <v>110962</v>
      </c>
      <c r="F25" s="43">
        <f t="shared" si="8"/>
        <v>5.2075019791060537E-2</v>
      </c>
      <c r="G25" s="24">
        <v>87</v>
      </c>
      <c r="H25" s="46">
        <f t="shared" si="1"/>
        <v>8.2952736010068751E-2</v>
      </c>
      <c r="I25" s="24">
        <v>182332</v>
      </c>
      <c r="J25" s="43">
        <f t="shared" si="9"/>
        <v>7.6979881476094761E-2</v>
      </c>
    </row>
    <row r="26" spans="1:10" x14ac:dyDescent="0.25">
      <c r="A26" s="29" t="s">
        <v>15</v>
      </c>
      <c r="B26" s="12" t="s">
        <v>42</v>
      </c>
      <c r="C26" s="24">
        <v>4503</v>
      </c>
      <c r="D26" s="46">
        <f t="shared" si="0"/>
        <v>4.5945697756282717</v>
      </c>
      <c r="E26" s="24">
        <v>1105187</v>
      </c>
      <c r="F26" s="43">
        <f>E26/E$35*100</f>
        <v>0.51866976891028305</v>
      </c>
      <c r="G26" s="24">
        <v>6286</v>
      </c>
      <c r="H26" s="46">
        <f t="shared" si="1"/>
        <v>5.9935735466585305</v>
      </c>
      <c r="I26" s="24">
        <v>1203808</v>
      </c>
      <c r="J26" s="43">
        <f>I26/I$35*100</f>
        <v>0.50824318912738675</v>
      </c>
    </row>
    <row r="27" spans="1:10" x14ac:dyDescent="0.25">
      <c r="A27" s="29" t="s">
        <v>16</v>
      </c>
      <c r="B27" s="12" t="s">
        <v>43</v>
      </c>
      <c r="C27" s="24">
        <v>1</v>
      </c>
      <c r="D27" s="46">
        <f t="shared" si="0"/>
        <v>1.0203352821737224E-3</v>
      </c>
      <c r="E27" s="24">
        <v>200</v>
      </c>
      <c r="F27" s="43">
        <f t="shared" ref="F27:F28" si="10">E27/E$35*100</f>
        <v>9.3860997081993006E-5</v>
      </c>
      <c r="G27" s="24">
        <v>0</v>
      </c>
      <c r="H27" s="46">
        <f t="shared" si="1"/>
        <v>0</v>
      </c>
      <c r="I27" s="24">
        <v>0</v>
      </c>
      <c r="J27" s="43">
        <f t="shared" ref="J27:J28" si="11">I27/I$35*100</f>
        <v>0</v>
      </c>
    </row>
    <row r="28" spans="1:10" x14ac:dyDescent="0.25">
      <c r="A28" s="29" t="s">
        <v>17</v>
      </c>
      <c r="B28" s="12" t="s">
        <v>44</v>
      </c>
      <c r="C28" s="24">
        <v>336</v>
      </c>
      <c r="D28" s="46">
        <f t="shared" si="0"/>
        <v>0.34283265481037067</v>
      </c>
      <c r="E28" s="24">
        <v>218790</v>
      </c>
      <c r="F28" s="43">
        <f t="shared" si="10"/>
        <v>0.10267923775784625</v>
      </c>
      <c r="G28" s="24">
        <v>575</v>
      </c>
      <c r="H28" s="46">
        <f t="shared" si="1"/>
        <v>0.54825084144585667</v>
      </c>
      <c r="I28" s="24">
        <v>323593</v>
      </c>
      <c r="J28" s="43">
        <f t="shared" si="11"/>
        <v>0.13661974193500828</v>
      </c>
    </row>
    <row r="29" spans="1:10" x14ac:dyDescent="0.25">
      <c r="A29" s="30" t="s">
        <v>23</v>
      </c>
      <c r="B29" s="6" t="s">
        <v>45</v>
      </c>
      <c r="C29" s="25">
        <f>SUM(C11:C28)</f>
        <v>87151</v>
      </c>
      <c r="D29" s="47">
        <f t="shared" si="0"/>
        <v>88.923240176722075</v>
      </c>
      <c r="E29" s="25">
        <f>SUM(E11:E28)</f>
        <v>153631700</v>
      </c>
      <c r="F29" s="44">
        <f>E29/E$35*100</f>
        <v>72.100122727008113</v>
      </c>
      <c r="G29" s="25">
        <f>SUM(G11:G28)</f>
        <v>93675</v>
      </c>
      <c r="H29" s="47">
        <f t="shared" si="1"/>
        <v>89.317213169461951</v>
      </c>
      <c r="I29" s="25">
        <f>SUM(I11:I28)</f>
        <v>166487683</v>
      </c>
      <c r="J29" s="44">
        <f>I29/I$35*100</f>
        <v>70.290470704920892</v>
      </c>
    </row>
    <row r="30" spans="1:10" x14ac:dyDescent="0.25">
      <c r="A30" s="31" t="s">
        <v>22</v>
      </c>
      <c r="B30" s="4" t="s">
        <v>46</v>
      </c>
      <c r="C30" s="24">
        <v>9375</v>
      </c>
      <c r="D30" s="46">
        <f t="shared" si="0"/>
        <v>9.5656432703786454</v>
      </c>
      <c r="E30" s="24">
        <v>57124394</v>
      </c>
      <c r="F30" s="43">
        <f>E30/E$35*100</f>
        <v>26.808762892723092</v>
      </c>
      <c r="G30" s="24">
        <v>9557</v>
      </c>
      <c r="H30" s="46">
        <f t="shared" si="1"/>
        <v>9.1124057246922643</v>
      </c>
      <c r="I30" s="24">
        <v>67789412</v>
      </c>
      <c r="J30" s="43">
        <f>I30/I$35*100</f>
        <v>28.620433610634205</v>
      </c>
    </row>
    <row r="31" spans="1:10" x14ac:dyDescent="0.25">
      <c r="A31" s="31" t="s">
        <v>20</v>
      </c>
      <c r="B31" s="5" t="s">
        <v>47</v>
      </c>
      <c r="C31" s="24">
        <v>27</v>
      </c>
      <c r="D31" s="46">
        <f t="shared" si="0"/>
        <v>2.7549052618690499E-2</v>
      </c>
      <c r="E31" s="24">
        <v>211094</v>
      </c>
      <c r="F31" s="43">
        <f t="shared" ref="F31:F33" si="12">E31/E$35*100</f>
        <v>9.9067466590131145E-2</v>
      </c>
      <c r="G31" s="24">
        <v>31</v>
      </c>
      <c r="H31" s="46">
        <f t="shared" si="1"/>
        <v>2.9557871451863577E-2</v>
      </c>
      <c r="I31" s="24">
        <v>258448</v>
      </c>
      <c r="J31" s="43">
        <f t="shared" ref="J31:J33" si="13">I31/I$35*100</f>
        <v>0.10911576907911796</v>
      </c>
    </row>
    <row r="32" spans="1:10" x14ac:dyDescent="0.25">
      <c r="A32" s="31" t="s">
        <v>21</v>
      </c>
      <c r="B32" s="15" t="s">
        <v>48</v>
      </c>
      <c r="C32" s="24">
        <v>1454</v>
      </c>
      <c r="D32" s="46">
        <f t="shared" si="0"/>
        <v>1.4835675002805921</v>
      </c>
      <c r="E32" s="24">
        <v>2113864</v>
      </c>
      <c r="F32" s="43">
        <f t="shared" si="12"/>
        <v>0.99204691367865039</v>
      </c>
      <c r="G32" s="24">
        <v>1616</v>
      </c>
      <c r="H32" s="46">
        <f t="shared" si="1"/>
        <v>1.5408232343939205</v>
      </c>
      <c r="I32" s="24">
        <v>2321148</v>
      </c>
      <c r="J32" s="43">
        <f t="shared" si="13"/>
        <v>0.97997991536578555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6">
        <f t="shared" si="0"/>
        <v>0</v>
      </c>
      <c r="E33" s="24">
        <v>0</v>
      </c>
      <c r="F33" s="43">
        <f t="shared" si="12"/>
        <v>0</v>
      </c>
      <c r="G33" s="24">
        <v>0</v>
      </c>
      <c r="H33" s="46">
        <f t="shared" si="1"/>
        <v>0</v>
      </c>
      <c r="I33" s="24">
        <v>0</v>
      </c>
      <c r="J33" s="43">
        <f t="shared" si="13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10856</v>
      </c>
      <c r="D34" s="1">
        <f t="shared" si="0"/>
        <v>11.076759823277929</v>
      </c>
      <c r="E34" s="27">
        <f>SUM(E30:E33)</f>
        <v>59449352</v>
      </c>
      <c r="F34" s="42">
        <f>E34/E$35*100</f>
        <v>27.899877272991873</v>
      </c>
      <c r="G34" s="26">
        <f>SUM(G30:G33)</f>
        <v>11204</v>
      </c>
      <c r="H34" s="1">
        <f t="shared" si="1"/>
        <v>10.682786830538049</v>
      </c>
      <c r="I34" s="27">
        <f>SUM(I30:I33)</f>
        <v>70369008</v>
      </c>
      <c r="J34" s="42">
        <f>I34/I$35*100</f>
        <v>29.709529295079108</v>
      </c>
    </row>
    <row r="35" spans="1:10" x14ac:dyDescent="0.25">
      <c r="A35" s="16" t="s">
        <v>24</v>
      </c>
      <c r="B35" s="17" t="s">
        <v>51</v>
      </c>
      <c r="C35" s="52">
        <f>C29+C34</f>
        <v>98007</v>
      </c>
      <c r="D35" s="54">
        <f t="shared" ref="D35:F35" si="14">D29+D34</f>
        <v>100</v>
      </c>
      <c r="E35" s="52">
        <f t="shared" si="14"/>
        <v>213081052</v>
      </c>
      <c r="F35" s="55">
        <f t="shared" si="14"/>
        <v>99.999999999999986</v>
      </c>
      <c r="G35" s="52">
        <f>G29+G34</f>
        <v>104879</v>
      </c>
      <c r="H35" s="50">
        <f t="shared" ref="H35:J35" si="15">H29+H34</f>
        <v>100</v>
      </c>
      <c r="I35" s="52">
        <f t="shared" si="15"/>
        <v>236856691</v>
      </c>
      <c r="J35" s="51">
        <f t="shared" si="15"/>
        <v>100</v>
      </c>
    </row>
    <row r="38" spans="1:10" x14ac:dyDescent="0.25">
      <c r="A38" t="s">
        <v>58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3" spans="1:10" x14ac:dyDescent="0.25">
      <c r="E43" s="21"/>
      <c r="I43" s="21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showGridLines="0" showRuler="0" view="pageLayout" zoomScale="70" zoomScaleNormal="70" zoomScalePageLayoutView="70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4" t="s">
        <v>60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0" t="s">
        <v>26</v>
      </c>
      <c r="C8" s="60"/>
      <c r="D8" s="60"/>
      <c r="E8" s="60"/>
      <c r="F8" s="60"/>
      <c r="G8" s="60"/>
      <c r="H8" s="60"/>
      <c r="I8" s="60"/>
      <c r="J8" s="61"/>
    </row>
    <row r="9" spans="1:10" ht="38.25" customHeight="1" x14ac:dyDescent="0.25">
      <c r="A9" s="37" t="s">
        <v>52</v>
      </c>
      <c r="B9" s="57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8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4309</v>
      </c>
      <c r="D11" s="43">
        <f>C11/C$35*100</f>
        <v>17.403069466882069</v>
      </c>
      <c r="E11" s="24">
        <v>5206776.26</v>
      </c>
      <c r="F11" s="43">
        <f>E11/E$35*100</f>
        <v>7.0421458892766982</v>
      </c>
      <c r="G11" s="24">
        <v>3876</v>
      </c>
      <c r="H11" s="43">
        <f>G11/G$35*100</f>
        <v>15.528846153846153</v>
      </c>
      <c r="I11" s="24">
        <v>4859170.97</v>
      </c>
      <c r="J11" s="43">
        <f>I11/I$35*100</f>
        <v>5.8443026750185512</v>
      </c>
    </row>
    <row r="12" spans="1:10" x14ac:dyDescent="0.25">
      <c r="A12" s="29" t="s">
        <v>1</v>
      </c>
      <c r="B12" s="12" t="s">
        <v>28</v>
      </c>
      <c r="C12" s="24">
        <v>804</v>
      </c>
      <c r="D12" s="43">
        <f>C12/C$35*100</f>
        <v>3.247172859450727</v>
      </c>
      <c r="E12" s="24">
        <v>638041.09000000008</v>
      </c>
      <c r="F12" s="43">
        <f>E12/E$35*100</f>
        <v>0.86294824566422301</v>
      </c>
      <c r="G12" s="24">
        <v>1070</v>
      </c>
      <c r="H12" s="43">
        <f>G12/G$35*100</f>
        <v>4.2868589743589745</v>
      </c>
      <c r="I12" s="24">
        <v>902968.64</v>
      </c>
      <c r="J12" s="43">
        <f>I12/I$35*100</f>
        <v>1.0860334140928292</v>
      </c>
    </row>
    <row r="13" spans="1:10" x14ac:dyDescent="0.25">
      <c r="A13" s="29" t="s">
        <v>2</v>
      </c>
      <c r="B13" s="12" t="s">
        <v>29</v>
      </c>
      <c r="C13" s="24">
        <v>4379</v>
      </c>
      <c r="D13" s="43">
        <f t="shared" ref="D13:D28" si="0">C13/C$35*100</f>
        <v>17.68578352180937</v>
      </c>
      <c r="E13" s="24">
        <v>10257214.190000001</v>
      </c>
      <c r="F13" s="43">
        <f t="shared" ref="F13:F28" si="1">E13/E$35*100</f>
        <v>13.872844757792441</v>
      </c>
      <c r="G13" s="24">
        <v>4238</v>
      </c>
      <c r="H13" s="43">
        <f t="shared" ref="H13:J28" si="2">G13/G$35*100</f>
        <v>16.979166666666668</v>
      </c>
      <c r="I13" s="24">
        <v>9937615.2799999993</v>
      </c>
      <c r="J13" s="43">
        <f t="shared" si="2"/>
        <v>11.952333417115641</v>
      </c>
    </row>
    <row r="14" spans="1:10" x14ac:dyDescent="0.25">
      <c r="A14" s="29" t="s">
        <v>3</v>
      </c>
      <c r="B14" s="12" t="s">
        <v>30</v>
      </c>
      <c r="C14" s="24">
        <v>2</v>
      </c>
      <c r="D14" s="43">
        <f t="shared" si="0"/>
        <v>8.0775444264943458E-3</v>
      </c>
      <c r="E14" s="24">
        <v>434.58</v>
      </c>
      <c r="F14" s="43">
        <f t="shared" si="1"/>
        <v>5.8776786397997968E-4</v>
      </c>
      <c r="G14" s="24">
        <v>0</v>
      </c>
      <c r="H14" s="43">
        <f t="shared" si="2"/>
        <v>0</v>
      </c>
      <c r="I14" s="24">
        <v>0</v>
      </c>
      <c r="J14" s="43">
        <f t="shared" si="2"/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3">
        <f t="shared" si="0"/>
        <v>0</v>
      </c>
      <c r="E15" s="24">
        <v>0</v>
      </c>
      <c r="F15" s="43">
        <f t="shared" si="1"/>
        <v>0</v>
      </c>
      <c r="G15" s="24">
        <v>0</v>
      </c>
      <c r="H15" s="43">
        <f t="shared" si="2"/>
        <v>0</v>
      </c>
      <c r="I15" s="24">
        <v>0</v>
      </c>
      <c r="J15" s="43">
        <f t="shared" si="2"/>
        <v>0</v>
      </c>
    </row>
    <row r="16" spans="1:10" x14ac:dyDescent="0.25">
      <c r="A16" s="29" t="s">
        <v>5</v>
      </c>
      <c r="B16" s="12" t="s">
        <v>32</v>
      </c>
      <c r="C16" s="24">
        <v>0</v>
      </c>
      <c r="D16" s="43">
        <f t="shared" si="0"/>
        <v>0</v>
      </c>
      <c r="E16" s="24">
        <v>0</v>
      </c>
      <c r="F16" s="43">
        <f t="shared" si="1"/>
        <v>0</v>
      </c>
      <c r="G16" s="24">
        <v>0</v>
      </c>
      <c r="H16" s="43">
        <f t="shared" si="2"/>
        <v>0</v>
      </c>
      <c r="I16" s="24">
        <v>0</v>
      </c>
      <c r="J16" s="43">
        <f t="shared" si="2"/>
        <v>0</v>
      </c>
    </row>
    <row r="17" spans="1:10" x14ac:dyDescent="0.25">
      <c r="A17" s="29" t="s">
        <v>6</v>
      </c>
      <c r="B17" s="12" t="s">
        <v>33</v>
      </c>
      <c r="C17" s="24">
        <v>7</v>
      </c>
      <c r="D17" s="43">
        <f t="shared" si="0"/>
        <v>2.827140549273021E-2</v>
      </c>
      <c r="E17" s="24">
        <v>1804.96</v>
      </c>
      <c r="F17" s="43">
        <f t="shared" si="1"/>
        <v>2.4412018127141248E-3</v>
      </c>
      <c r="G17" s="24">
        <v>4</v>
      </c>
      <c r="H17" s="43">
        <f t="shared" si="2"/>
        <v>1.6025641025641024E-2</v>
      </c>
      <c r="I17" s="24">
        <v>133890.88</v>
      </c>
      <c r="J17" s="43">
        <f t="shared" si="2"/>
        <v>0.16103545912989103</v>
      </c>
    </row>
    <row r="18" spans="1:10" x14ac:dyDescent="0.25">
      <c r="A18" s="29" t="s">
        <v>7</v>
      </c>
      <c r="B18" s="12" t="s">
        <v>34</v>
      </c>
      <c r="C18" s="24">
        <v>274</v>
      </c>
      <c r="D18" s="43">
        <f t="shared" si="0"/>
        <v>1.1066235864297254</v>
      </c>
      <c r="E18" s="24">
        <v>2692245.3699999996</v>
      </c>
      <c r="F18" s="43">
        <f t="shared" si="1"/>
        <v>3.6412520374496986</v>
      </c>
      <c r="G18" s="24">
        <v>206</v>
      </c>
      <c r="H18" s="43">
        <f t="shared" si="2"/>
        <v>0.82532051282051289</v>
      </c>
      <c r="I18" s="24">
        <v>5595818.879999999</v>
      </c>
      <c r="J18" s="43">
        <f t="shared" si="2"/>
        <v>6.7302960630963984</v>
      </c>
    </row>
    <row r="19" spans="1:10" x14ac:dyDescent="0.25">
      <c r="A19" s="29" t="s">
        <v>8</v>
      </c>
      <c r="B19" s="12" t="s">
        <v>35</v>
      </c>
      <c r="C19" s="24">
        <v>736</v>
      </c>
      <c r="D19" s="43">
        <f t="shared" si="0"/>
        <v>2.972536348949919</v>
      </c>
      <c r="E19" s="24">
        <v>1792069.48</v>
      </c>
      <c r="F19" s="43">
        <f t="shared" si="1"/>
        <v>2.4237674314586797</v>
      </c>
      <c r="G19" s="24">
        <v>667</v>
      </c>
      <c r="H19" s="43">
        <f t="shared" si="2"/>
        <v>2.672275641025641</v>
      </c>
      <c r="I19" s="24">
        <v>1950420.8699999999</v>
      </c>
      <c r="J19" s="43">
        <f t="shared" si="2"/>
        <v>2.3458425271158982</v>
      </c>
    </row>
    <row r="20" spans="1:10" s="18" customFormat="1" x14ac:dyDescent="0.25">
      <c r="A20" s="29" t="s">
        <v>9</v>
      </c>
      <c r="B20" s="12" t="s">
        <v>36</v>
      </c>
      <c r="C20" s="24">
        <v>12312</v>
      </c>
      <c r="D20" s="43">
        <f t="shared" si="0"/>
        <v>49.725363489499195</v>
      </c>
      <c r="E20" s="24">
        <v>41096190.640000001</v>
      </c>
      <c r="F20" s="43">
        <f t="shared" si="1"/>
        <v>55.582447858131609</v>
      </c>
      <c r="G20" s="24">
        <v>12841</v>
      </c>
      <c r="H20" s="43">
        <f t="shared" si="2"/>
        <v>51.446314102564102</v>
      </c>
      <c r="I20" s="24">
        <v>46371320.869999997</v>
      </c>
      <c r="J20" s="43">
        <f t="shared" si="2"/>
        <v>55.772483882098221</v>
      </c>
    </row>
    <row r="21" spans="1:10" s="18" customFormat="1" x14ac:dyDescent="0.25">
      <c r="A21" s="29" t="s">
        <v>10</v>
      </c>
      <c r="B21" s="12" t="s">
        <v>37</v>
      </c>
      <c r="C21" s="24">
        <v>1</v>
      </c>
      <c r="D21" s="43">
        <f t="shared" si="0"/>
        <v>4.0387722132471729E-3</v>
      </c>
      <c r="E21" s="24">
        <v>815.7</v>
      </c>
      <c r="F21" s="43">
        <f t="shared" si="1"/>
        <v>1.103231273064728E-3</v>
      </c>
      <c r="G21" s="24">
        <v>0</v>
      </c>
      <c r="H21" s="43">
        <f t="shared" si="2"/>
        <v>0</v>
      </c>
      <c r="I21" s="24">
        <v>0</v>
      </c>
      <c r="J21" s="43">
        <f t="shared" si="2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1"/>
        <v>0</v>
      </c>
      <c r="G22" s="24">
        <v>0</v>
      </c>
      <c r="H22" s="43">
        <f t="shared" si="2"/>
        <v>0</v>
      </c>
      <c r="I22" s="24">
        <v>0</v>
      </c>
      <c r="J22" s="43">
        <f t="shared" si="2"/>
        <v>0</v>
      </c>
    </row>
    <row r="23" spans="1:10" x14ac:dyDescent="0.25">
      <c r="A23" s="29" t="s">
        <v>12</v>
      </c>
      <c r="B23" s="12" t="s">
        <v>39</v>
      </c>
      <c r="C23" s="24">
        <v>219</v>
      </c>
      <c r="D23" s="43">
        <f t="shared" si="0"/>
        <v>0.88449111470113084</v>
      </c>
      <c r="E23" s="24">
        <v>332817.96000000002</v>
      </c>
      <c r="F23" s="43">
        <f t="shared" si="1"/>
        <v>0.45013507626530064</v>
      </c>
      <c r="G23" s="24">
        <v>139</v>
      </c>
      <c r="H23" s="43">
        <f t="shared" si="2"/>
        <v>0.55689102564102566</v>
      </c>
      <c r="I23" s="24">
        <v>262414.31</v>
      </c>
      <c r="J23" s="43">
        <f t="shared" si="2"/>
        <v>0.31561528980243875</v>
      </c>
    </row>
    <row r="24" spans="1:10" x14ac:dyDescent="0.25">
      <c r="A24" s="29" t="s">
        <v>13</v>
      </c>
      <c r="B24" s="12" t="s">
        <v>40</v>
      </c>
      <c r="C24" s="24">
        <v>109</v>
      </c>
      <c r="D24" s="43">
        <f t="shared" si="0"/>
        <v>0.44022617124394187</v>
      </c>
      <c r="E24" s="24">
        <v>1970689.8099999998</v>
      </c>
      <c r="F24" s="43">
        <f t="shared" si="1"/>
        <v>2.6653507759004373</v>
      </c>
      <c r="G24" s="24">
        <v>57</v>
      </c>
      <c r="H24" s="43">
        <f t="shared" si="2"/>
        <v>0.22836538461538464</v>
      </c>
      <c r="I24" s="24">
        <v>358345.48</v>
      </c>
      <c r="J24" s="43">
        <f t="shared" si="2"/>
        <v>0.43099521714190825</v>
      </c>
    </row>
    <row r="25" spans="1:10" x14ac:dyDescent="0.25">
      <c r="A25" s="29" t="s">
        <v>14</v>
      </c>
      <c r="B25" s="12" t="s">
        <v>41</v>
      </c>
      <c r="C25" s="24">
        <v>0</v>
      </c>
      <c r="D25" s="43">
        <f t="shared" si="0"/>
        <v>0</v>
      </c>
      <c r="E25" s="24">
        <v>0</v>
      </c>
      <c r="F25" s="43">
        <f t="shared" si="1"/>
        <v>0</v>
      </c>
      <c r="G25" s="24">
        <v>0</v>
      </c>
      <c r="H25" s="43">
        <f t="shared" si="2"/>
        <v>0</v>
      </c>
      <c r="I25" s="24">
        <v>0</v>
      </c>
      <c r="J25" s="43">
        <f t="shared" si="2"/>
        <v>0</v>
      </c>
    </row>
    <row r="26" spans="1:10" x14ac:dyDescent="0.25">
      <c r="A26" s="29" t="s">
        <v>15</v>
      </c>
      <c r="B26" s="12" t="s">
        <v>42</v>
      </c>
      <c r="C26" s="24">
        <v>66</v>
      </c>
      <c r="D26" s="43">
        <f t="shared" si="0"/>
        <v>0.2665589660743134</v>
      </c>
      <c r="E26" s="24">
        <v>31339.040000000001</v>
      </c>
      <c r="F26" s="43">
        <f t="shared" si="1"/>
        <v>4.2385937226708879E-2</v>
      </c>
      <c r="G26" s="24">
        <v>155</v>
      </c>
      <c r="H26" s="43">
        <f t="shared" si="2"/>
        <v>0.62099358974358976</v>
      </c>
      <c r="I26" s="24">
        <v>61044.25</v>
      </c>
      <c r="J26" s="43">
        <f t="shared" si="2"/>
        <v>7.3420152485291379E-2</v>
      </c>
    </row>
    <row r="27" spans="1:10" x14ac:dyDescent="0.25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si="1"/>
        <v>0</v>
      </c>
      <c r="G27" s="24">
        <v>0</v>
      </c>
      <c r="H27" s="43">
        <f t="shared" si="2"/>
        <v>0</v>
      </c>
      <c r="I27" s="24">
        <v>0</v>
      </c>
      <c r="J27" s="43">
        <f t="shared" si="2"/>
        <v>0</v>
      </c>
    </row>
    <row r="28" spans="1:10" x14ac:dyDescent="0.25">
      <c r="A28" s="29" t="s">
        <v>17</v>
      </c>
      <c r="B28" s="12" t="s">
        <v>44</v>
      </c>
      <c r="C28" s="24">
        <v>88</v>
      </c>
      <c r="D28" s="43">
        <f t="shared" si="0"/>
        <v>0.35541195476575121</v>
      </c>
      <c r="E28" s="24">
        <v>44292.069999999992</v>
      </c>
      <c r="F28" s="43">
        <f t="shared" si="1"/>
        <v>5.9904863029020518E-2</v>
      </c>
      <c r="G28" s="24">
        <v>106</v>
      </c>
      <c r="H28" s="43">
        <f t="shared" si="2"/>
        <v>0.42467948717948717</v>
      </c>
      <c r="I28" s="24">
        <v>44889.49</v>
      </c>
      <c r="J28" s="43">
        <f t="shared" si="2"/>
        <v>5.3990231689093775E-2</v>
      </c>
    </row>
    <row r="29" spans="1:10" x14ac:dyDescent="0.25">
      <c r="A29" s="30" t="s">
        <v>23</v>
      </c>
      <c r="B29" s="6" t="s">
        <v>45</v>
      </c>
      <c r="C29" s="25">
        <f>SUM(C11:C28)</f>
        <v>23306</v>
      </c>
      <c r="D29" s="44">
        <f>C29/C$35*100</f>
        <v>94.127625201938613</v>
      </c>
      <c r="E29" s="22">
        <f>SUM(E11:E28)</f>
        <v>64064731.150000013</v>
      </c>
      <c r="F29" s="44">
        <f>E29/E$35*100</f>
        <v>86.647315073144597</v>
      </c>
      <c r="G29" s="25">
        <f>SUM(G11:G28)</f>
        <v>23359</v>
      </c>
      <c r="H29" s="44">
        <f>G29/G$35*100</f>
        <v>93.585737179487182</v>
      </c>
      <c r="I29" s="22">
        <f>SUM(I11:I28)</f>
        <v>70477899.920000002</v>
      </c>
      <c r="J29" s="44">
        <f>I29/I$35*100</f>
        <v>84.766348328786165</v>
      </c>
    </row>
    <row r="30" spans="1:10" x14ac:dyDescent="0.25">
      <c r="A30" s="31" t="s">
        <v>22</v>
      </c>
      <c r="B30" s="4" t="s">
        <v>46</v>
      </c>
      <c r="C30" s="24">
        <v>1151</v>
      </c>
      <c r="D30" s="43">
        <f>C30/C$35*100</f>
        <v>4.6486268174474956</v>
      </c>
      <c r="E30" s="24">
        <v>8908655.9500000011</v>
      </c>
      <c r="F30" s="43">
        <f>E30/E$35*100</f>
        <v>12.048924659818763</v>
      </c>
      <c r="G30" s="24">
        <v>1270</v>
      </c>
      <c r="H30" s="43">
        <f>G30/G$35*100</f>
        <v>5.0881410256410255</v>
      </c>
      <c r="I30" s="24">
        <v>11713136.199999999</v>
      </c>
      <c r="J30" s="43">
        <f>I30/I$35*100</f>
        <v>14.087817376493058</v>
      </c>
    </row>
    <row r="31" spans="1:10" x14ac:dyDescent="0.25">
      <c r="A31" s="31" t="s">
        <v>20</v>
      </c>
      <c r="B31" s="5" t="s">
        <v>47</v>
      </c>
      <c r="C31" s="24">
        <v>2</v>
      </c>
      <c r="D31" s="43">
        <f>C31/C$35*100</f>
        <v>8.0775444264943458E-3</v>
      </c>
      <c r="E31" s="24">
        <v>24321.4</v>
      </c>
      <c r="F31" s="43">
        <f>E31/E$35*100</f>
        <v>3.2894604737914029E-2</v>
      </c>
      <c r="G31" s="24">
        <v>4</v>
      </c>
      <c r="H31" s="43">
        <f>G31/G$35*100</f>
        <v>1.6025641025641024E-2</v>
      </c>
      <c r="I31" s="24">
        <v>27918.07</v>
      </c>
      <c r="J31" s="43">
        <f>I31/I$35*100</f>
        <v>3.3578084037317824E-2</v>
      </c>
    </row>
    <row r="32" spans="1:10" x14ac:dyDescent="0.25">
      <c r="A32" s="31" t="s">
        <v>21</v>
      </c>
      <c r="B32" s="15" t="s">
        <v>48</v>
      </c>
      <c r="C32" s="24">
        <v>301</v>
      </c>
      <c r="D32" s="43">
        <f t="shared" ref="D32:D33" si="3">C32/C$35*100</f>
        <v>1.2156704361873989</v>
      </c>
      <c r="E32" s="24">
        <v>939644.43</v>
      </c>
      <c r="F32" s="43">
        <f t="shared" ref="F32:F33" si="4">E32/E$35*100</f>
        <v>1.270865662298738</v>
      </c>
      <c r="G32" s="24">
        <v>327</v>
      </c>
      <c r="H32" s="43">
        <f t="shared" ref="H32:J33" si="5">G32/G$35*100</f>
        <v>1.310096153846154</v>
      </c>
      <c r="I32" s="24">
        <v>924771.25</v>
      </c>
      <c r="J32" s="43">
        <f t="shared" si="5"/>
        <v>1.1122562106834553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3"/>
        <v>0</v>
      </c>
      <c r="E33" s="24">
        <v>0</v>
      </c>
      <c r="F33" s="43">
        <f t="shared" si="4"/>
        <v>0</v>
      </c>
      <c r="G33" s="24">
        <v>0</v>
      </c>
      <c r="H33" s="43">
        <f t="shared" si="5"/>
        <v>0</v>
      </c>
      <c r="I33" s="24">
        <v>0</v>
      </c>
      <c r="J33" s="43">
        <f t="shared" si="5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1454</v>
      </c>
      <c r="D34" s="41">
        <f>C34/C$35*100</f>
        <v>5.8723747980613892</v>
      </c>
      <c r="E34" s="27">
        <f>SUM(E30:E33)</f>
        <v>9872621.7800000012</v>
      </c>
      <c r="F34" s="41">
        <f>E34/E$35*100</f>
        <v>13.352684926855416</v>
      </c>
      <c r="G34" s="26">
        <f>SUM(G30:G33)</f>
        <v>1601</v>
      </c>
      <c r="H34" s="41">
        <f>G34/G$35*100</f>
        <v>6.4142628205128203</v>
      </c>
      <c r="I34" s="27">
        <f>SUM(I30:I33)</f>
        <v>12665825.52</v>
      </c>
      <c r="J34" s="41">
        <f>I34/I$35*100</f>
        <v>15.233651671213833</v>
      </c>
    </row>
    <row r="35" spans="1:10" x14ac:dyDescent="0.25">
      <c r="A35" s="16" t="s">
        <v>24</v>
      </c>
      <c r="B35" s="17" t="s">
        <v>51</v>
      </c>
      <c r="C35" s="52">
        <f>C29+C34</f>
        <v>24760</v>
      </c>
      <c r="D35" s="53">
        <v>100</v>
      </c>
      <c r="E35" s="52">
        <f>E29+E34</f>
        <v>73937352.930000007</v>
      </c>
      <c r="F35" s="53">
        <v>100</v>
      </c>
      <c r="G35" s="52">
        <f>G29+G34</f>
        <v>24960</v>
      </c>
      <c r="H35" s="40">
        <v>100</v>
      </c>
      <c r="I35" s="52">
        <f>I29+I34</f>
        <v>83143725.439999998</v>
      </c>
      <c r="J35" s="40">
        <v>100</v>
      </c>
    </row>
    <row r="38" spans="1:10" x14ac:dyDescent="0.25">
      <c r="A38" t="s">
        <v>59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31.08.2025. godine.</oddFooter>
  </headerFooter>
  <ignoredErrors>
    <ignoredError sqref="A11:A28 A34" numberStoredAsText="1"/>
    <ignoredError sqref="A29:A30 A35" twoDigitTextYear="1" numberStoredAsText="1"/>
    <ignoredError sqref="G29:H29 G34 H34: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2025-09-26T13:58:16Z</dcterms:modified>
</cp:coreProperties>
</file>