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 (2024-2025)/VII - 2025/Jezici/BS EVLADA 1X0925/"/>
    </mc:Choice>
  </mc:AlternateContent>
  <xr:revisionPtr revIDLastSave="59" documentId="13_ncr:1_{FDF06F21-68E3-4197-B437-BCD0E4247B8C}" xr6:coauthVersionLast="47" xr6:coauthVersionMax="47" xr10:uidLastSave="{2540702D-18B2-49B2-8C1C-DCCE3C4701B3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3" l="1"/>
  <c r="F20" i="23" s="1"/>
  <c r="C21" i="23"/>
  <c r="D19" i="23" s="1"/>
  <c r="G20" i="23"/>
  <c r="G19" i="23"/>
  <c r="G18" i="23"/>
  <c r="G17" i="23"/>
  <c r="G16" i="23"/>
  <c r="F16" i="23"/>
  <c r="G15" i="23"/>
  <c r="G14" i="23"/>
  <c r="G13" i="23"/>
  <c r="G12" i="23"/>
  <c r="F12" i="23"/>
  <c r="G11" i="23"/>
  <c r="E25" i="24"/>
  <c r="F23" i="24" s="1"/>
  <c r="D25" i="24"/>
  <c r="C25" i="24"/>
  <c r="G24" i="24"/>
  <c r="D24" i="24"/>
  <c r="G23" i="24"/>
  <c r="H23" i="24" s="1"/>
  <c r="D23" i="24"/>
  <c r="G22" i="24"/>
  <c r="H22" i="24" s="1"/>
  <c r="F22" i="24"/>
  <c r="D22" i="24"/>
  <c r="G21" i="24"/>
  <c r="H21" i="24" s="1"/>
  <c r="D21" i="24"/>
  <c r="G20" i="24"/>
  <c r="D20" i="24"/>
  <c r="G19" i="24"/>
  <c r="F19" i="24"/>
  <c r="D19" i="24"/>
  <c r="G18" i="24"/>
  <c r="H18" i="24" s="1"/>
  <c r="D18" i="24"/>
  <c r="G17" i="24"/>
  <c r="H17" i="24" s="1"/>
  <c r="D17" i="24"/>
  <c r="G16" i="24"/>
  <c r="H16" i="24" s="1"/>
  <c r="F16" i="24"/>
  <c r="D16" i="24"/>
  <c r="G15" i="24"/>
  <c r="D15" i="24"/>
  <c r="G14" i="24"/>
  <c r="D14" i="24"/>
  <c r="G13" i="24"/>
  <c r="G25" i="24" s="1"/>
  <c r="F13" i="24"/>
  <c r="D13" i="24"/>
  <c r="G12" i="24"/>
  <c r="H12" i="24" s="1"/>
  <c r="D12" i="24"/>
  <c r="G11" i="24"/>
  <c r="H11" i="24" s="1"/>
  <c r="D11" i="24"/>
  <c r="K34" i="25"/>
  <c r="E34" i="25"/>
  <c r="D13" i="23" l="1"/>
  <c r="F13" i="23"/>
  <c r="H17" i="23"/>
  <c r="H13" i="23"/>
  <c r="D18" i="23"/>
  <c r="D17" i="23"/>
  <c r="F17" i="23"/>
  <c r="D14" i="23"/>
  <c r="F18" i="23"/>
  <c r="F14" i="23"/>
  <c r="H18" i="23"/>
  <c r="D12" i="23"/>
  <c r="H14" i="23"/>
  <c r="F19" i="23"/>
  <c r="D15" i="23"/>
  <c r="F11" i="23"/>
  <c r="F15" i="23"/>
  <c r="D20" i="23"/>
  <c r="G21" i="23"/>
  <c r="H19" i="23"/>
  <c r="H15" i="23"/>
  <c r="H12" i="23"/>
  <c r="H20" i="23"/>
  <c r="H16" i="23"/>
  <c r="H11" i="23"/>
  <c r="D11" i="23"/>
  <c r="D16" i="23"/>
  <c r="H24" i="24"/>
  <c r="H14" i="24"/>
  <c r="H19" i="24"/>
  <c r="H15" i="24"/>
  <c r="H20" i="24"/>
  <c r="F24" i="24"/>
  <c r="H13" i="24"/>
  <c r="H25" i="24" s="1"/>
  <c r="F11" i="24"/>
  <c r="F17" i="24"/>
  <c r="F20" i="24"/>
  <c r="F12" i="24"/>
  <c r="F15" i="24"/>
  <c r="F18" i="24"/>
  <c r="F21" i="24"/>
  <c r="F14" i="24"/>
  <c r="E16" i="25"/>
  <c r="C16" i="25"/>
  <c r="F21" i="23" l="1"/>
  <c r="D21" i="23"/>
  <c r="H21" i="23"/>
  <c r="F25" i="24"/>
  <c r="G16" i="25"/>
  <c r="I21" i="23" l="1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M25" i="24" l="1"/>
  <c r="N18" i="24" s="1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5" i="25"/>
  <c r="E14" i="25"/>
  <c r="E13" i="25"/>
  <c r="E12" i="25"/>
  <c r="C34" i="25"/>
  <c r="G34" i="25" s="1"/>
  <c r="C32" i="25"/>
  <c r="C33" i="25"/>
  <c r="C31" i="25"/>
  <c r="C30" i="25"/>
  <c r="C29" i="25"/>
  <c r="C28" i="25"/>
  <c r="C27" i="25"/>
  <c r="C26" i="25"/>
  <c r="C23" i="25"/>
  <c r="G23" i="25" s="1"/>
  <c r="C24" i="25"/>
  <c r="G24" i="25" s="1"/>
  <c r="C25" i="25"/>
  <c r="C22" i="25"/>
  <c r="C21" i="25"/>
  <c r="C20" i="25"/>
  <c r="C19" i="25"/>
  <c r="C18" i="25"/>
  <c r="C17" i="25"/>
  <c r="C15" i="25"/>
  <c r="C14" i="25"/>
  <c r="C13" i="25"/>
  <c r="C12" i="25"/>
  <c r="G26" i="25" l="1"/>
  <c r="G33" i="25"/>
  <c r="G27" i="25"/>
  <c r="G17" i="25"/>
  <c r="G14" i="25"/>
  <c r="M35" i="25"/>
  <c r="N30" i="25" s="1"/>
  <c r="G13" i="25"/>
  <c r="G29" i="25"/>
  <c r="G30" i="25"/>
  <c r="G19" i="25"/>
  <c r="G22" i="25"/>
  <c r="G25" i="25"/>
  <c r="G15" i="25"/>
  <c r="G32" i="25"/>
  <c r="G12" i="25"/>
  <c r="G31" i="25"/>
  <c r="G18" i="25"/>
  <c r="G28" i="25"/>
  <c r="G21" i="25"/>
  <c r="L18" i="25"/>
  <c r="L11" i="25"/>
  <c r="G20" i="25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5" i="25" l="1"/>
  <c r="N15" i="25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C35" i="25" l="1"/>
  <c r="D11" i="25" s="1"/>
  <c r="E35" i="25"/>
  <c r="F11" i="25" s="1"/>
  <c r="H31" i="25" l="1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<sst xmlns="http://schemas.openxmlformats.org/spreadsheetml/2006/main" count="333" uniqueCount="89">
  <si>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</si>
  <si>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</si>
  <si>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</si>
  <si>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</si>
  <si>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</si>
  <si>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</si>
  <si>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</si>
  <si>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</si>
  <si>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</si>
  <si>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</si>
  <si>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</si>
  <si>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</si>
  <si>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</si>
  <si>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</si>
  <si>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</si>
  <si>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</si>
  <si>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</si>
  <si>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</si>
  <si>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</si>
  <si>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</si>
  <si>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</si>
  <si>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</si>
  <si>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</si>
  <si>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</si>
  <si>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</si>
  <si>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</si>
  <si>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</si>
  <si>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</si>
  <si>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</si>
  <si>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</si>
  <si>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</si>
  <si>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</si>
  <si>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</si>
  <si>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</si>
  <si>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</si>
  <si>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</si>
  <si>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</si>
  <si>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</si>
  <si>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</si>
  <si>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</si>
  <si>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</si>
  <si>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</si>
  <si>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</si>
  <si>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</si>
  <si>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</si>
  <si>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</si>
  <si>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</si>
  <si>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</si>
  <si>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</si>
  <si>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</si>
  <si>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</si>
  <si>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</si>
  <si>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</si>
  <si>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</si>
  <si>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</si>
  <si>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</si>
  <si>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</si>
  <si>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</si>
  <si>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</si>
  <si>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</si>
  <si>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</si>
  <si>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</si>
  <si>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</si>
  <si>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</si>
  <si>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</si>
  <si>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</si>
  <si>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</si>
  <si>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</si>
  <si>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</si>
  <si>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</si>
  <si>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</si>
  <si>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</si>
  <si>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</si>
  <si>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</si>
  <si>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</si>
  <si>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</si>
  <si>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</si>
  <si>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</si>
  <si>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</si>
  <si>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</si>
  <si>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</si>
  <si>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</si>
  <si>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</si>
  <si>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</si>
  <si>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</si>
  <si>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</si>
  <si>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ASA Central osiguranje d.d.**</t>
  </si>
  <si>
    <t>I-VII-2024</t>
  </si>
  <si>
    <t>I-VII-2025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</si>
</sst>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  <c r="O8" s="1"/>
      <c r="P8" s="1"/>
      <c r="Q8" s="1"/>
      <c r="R8" s="1"/>
      <c r="S8" s="1"/>
    </row>
    <row r="9" spans="1:19" ht="21.75" customHeight="1" x14ac:dyDescent="0.25">
      <c r="A9" s="82"/>
      <c r="B9" s="85"/>
      <c r="C9" s="85" t="s">
        <v>87</v>
      </c>
      <c r="D9" s="85"/>
      <c r="E9" s="85" t="s">
        <v>87</v>
      </c>
      <c r="F9" s="85"/>
      <c r="G9" s="85" t="s">
        <v>87</v>
      </c>
      <c r="H9" s="85"/>
      <c r="I9" s="85" t="s">
        <v>88</v>
      </c>
      <c r="J9" s="85"/>
      <c r="K9" s="85" t="s">
        <v>88</v>
      </c>
      <c r="L9" s="85"/>
      <c r="M9" s="85" t="s">
        <v>88</v>
      </c>
      <c r="N9" s="88"/>
      <c r="O9" s="1"/>
      <c r="P9" s="1"/>
      <c r="Q9" s="1"/>
      <c r="R9" s="1"/>
      <c r="S9" s="1"/>
    </row>
    <row r="10" spans="1:19" ht="18.75" customHeight="1" thickBot="1" x14ac:dyDescent="0.3">
      <c r="A10" s="83"/>
      <c r="B10" s="86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60324920</v>
      </c>
      <c r="D11" s="68">
        <f t="shared" ref="D11:D26" si="0">C11/C$35*100</f>
        <v>11.381918786503538</v>
      </c>
      <c r="E11" s="60">
        <f>FBiH!E11</f>
        <v>4474345</v>
      </c>
      <c r="F11" s="69">
        <f t="shared" ref="F11:F34" si="1">E11/E$35*100</f>
        <v>3.7385469165330045</v>
      </c>
      <c r="G11" s="60">
        <f>C11+E11</f>
        <v>64799265</v>
      </c>
      <c r="H11" s="69">
        <f t="shared" ref="H11:H34" si="2">G11/G$35*100</f>
        <v>9.9739053901570038</v>
      </c>
      <c r="I11" s="60">
        <f>FBiH!I11</f>
        <v>69451430</v>
      </c>
      <c r="J11" s="68">
        <f t="shared" ref="J11:J34" si="3">I11/I$35*100</f>
        <v>11.998449561001557</v>
      </c>
      <c r="K11" s="60">
        <f>FBiH!K11</f>
        <v>5337396</v>
      </c>
      <c r="L11" s="69">
        <f t="shared" ref="L11:L34" si="4">K11/K$35*100</f>
        <v>4.2542134706023695</v>
      </c>
      <c r="M11" s="60">
        <f t="shared" ref="M11:M34" si="5">I11+K11</f>
        <v>74788826</v>
      </c>
      <c r="N11" s="69">
        <f t="shared" ref="N11:N34" si="6">M11/M$35*100</f>
        <v>10.618916194374842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60">
        <f>FBiH!C12</f>
        <v>75845489</v>
      </c>
      <c r="D12" s="68">
        <f t="shared" si="0"/>
        <v>14.310291602883973</v>
      </c>
      <c r="E12" s="60">
        <f>FBiH!E12</f>
        <v>0</v>
      </c>
      <c r="F12" s="69">
        <f t="shared" si="1"/>
        <v>0</v>
      </c>
      <c r="G12" s="60">
        <f>C12+E12</f>
        <v>75845489</v>
      </c>
      <c r="H12" s="69">
        <f t="shared" si="2"/>
        <v>11.674140618048581</v>
      </c>
      <c r="I12" s="60">
        <f>FBiH!I12</f>
        <v>87656618</v>
      </c>
      <c r="J12" s="68">
        <f t="shared" si="3"/>
        <v>15.14358321723514</v>
      </c>
      <c r="K12" s="60">
        <f>FBiH!K12</f>
        <v>0</v>
      </c>
      <c r="L12" s="69">
        <f t="shared" si="4"/>
        <v>0</v>
      </c>
      <c r="M12" s="60">
        <f t="shared" si="5"/>
        <v>87656618</v>
      </c>
      <c r="N12" s="69">
        <f t="shared" si="6"/>
        <v>12.445953897234986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10642021.949999999</v>
      </c>
      <c r="D13" s="68">
        <f t="shared" si="0"/>
        <v>2.0079036915272828</v>
      </c>
      <c r="E13" s="60">
        <f>RS!E11</f>
        <v>0</v>
      </c>
      <c r="F13" s="69">
        <f t="shared" si="1"/>
        <v>0</v>
      </c>
      <c r="G13" s="60">
        <f t="shared" ref="G13:G34" si="7">C13+E13</f>
        <v>10642021.949999999</v>
      </c>
      <c r="H13" s="69">
        <f t="shared" si="2"/>
        <v>1.6380204326279648</v>
      </c>
      <c r="I13" s="60">
        <f>RS!I11</f>
        <v>12018895.48</v>
      </c>
      <c r="J13" s="68">
        <f t="shared" si="3"/>
        <v>2.0763879332035295</v>
      </c>
      <c r="K13" s="60">
        <f>RS!K11</f>
        <v>0</v>
      </c>
      <c r="L13" s="69">
        <f t="shared" si="4"/>
        <v>0</v>
      </c>
      <c r="M13" s="60">
        <f t="shared" si="5"/>
        <v>12018895.48</v>
      </c>
      <c r="N13" s="69">
        <f t="shared" si="6"/>
        <v>1.7065068497140279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17570484</v>
      </c>
      <c r="D14" s="68">
        <f t="shared" si="0"/>
        <v>3.3151444200433229</v>
      </c>
      <c r="E14" s="60">
        <f>FBiH!E13</f>
        <v>0</v>
      </c>
      <c r="F14" s="69">
        <f t="shared" si="1"/>
        <v>0</v>
      </c>
      <c r="G14" s="60">
        <f t="shared" si="7"/>
        <v>17570484</v>
      </c>
      <c r="H14" s="69">
        <f t="shared" si="2"/>
        <v>2.7044495809523053</v>
      </c>
      <c r="I14" s="60">
        <f>FBiH!I13</f>
        <v>21504198</v>
      </c>
      <c r="J14" s="68">
        <f t="shared" si="3"/>
        <v>3.7150715982779698</v>
      </c>
      <c r="K14" s="60">
        <f>FBiH!K13</f>
        <v>0</v>
      </c>
      <c r="L14" s="69">
        <f t="shared" si="4"/>
        <v>0</v>
      </c>
      <c r="M14" s="60">
        <f t="shared" si="5"/>
        <v>21504198</v>
      </c>
      <c r="N14" s="69">
        <f t="shared" si="6"/>
        <v>3.05328066507212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2</v>
      </c>
      <c r="C15" s="60">
        <f>FBiH!C14</f>
        <v>27289014</v>
      </c>
      <c r="D15" s="68">
        <f t="shared" si="0"/>
        <v>5.1488065149818363</v>
      </c>
      <c r="E15" s="60">
        <f>FBiH!E14</f>
        <v>6952086</v>
      </c>
      <c r="F15" s="69">
        <f t="shared" si="1"/>
        <v>5.8088278125116126</v>
      </c>
      <c r="G15" s="60">
        <f t="shared" si="7"/>
        <v>34241100</v>
      </c>
      <c r="H15" s="69">
        <f t="shared" si="2"/>
        <v>5.2703914443305022</v>
      </c>
      <c r="I15" s="60">
        <f>FBiH!I14</f>
        <v>29712420</v>
      </c>
      <c r="J15" s="68">
        <f t="shared" si="3"/>
        <v>5.1331264554998199</v>
      </c>
      <c r="K15" s="60">
        <f>FBiH!K14</f>
        <v>6309790</v>
      </c>
      <c r="L15" s="69">
        <f t="shared" si="4"/>
        <v>5.0292677580363394</v>
      </c>
      <c r="M15" s="60">
        <f t="shared" si="5"/>
        <v>36022210</v>
      </c>
      <c r="N15" s="69">
        <f t="shared" si="6"/>
        <v>5.1146254004063572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13</v>
      </c>
      <c r="C16" s="60">
        <f>RS!C12</f>
        <v>16607942.699999999</v>
      </c>
      <c r="D16" s="68">
        <f t="shared" si="0"/>
        <v>3.1335351132219373</v>
      </c>
      <c r="E16" s="60">
        <f>RS!E12</f>
        <v>0</v>
      </c>
      <c r="F16" s="69">
        <f t="shared" si="1"/>
        <v>0</v>
      </c>
      <c r="G16" s="60">
        <f t="shared" si="7"/>
        <v>16607942.699999999</v>
      </c>
      <c r="H16" s="69">
        <f t="shared" si="2"/>
        <v>2.5562951866035615</v>
      </c>
      <c r="I16" s="60">
        <f>RS!I12</f>
        <v>16032044.699999999</v>
      </c>
      <c r="J16" s="68">
        <f t="shared" si="3"/>
        <v>2.7697007778338376</v>
      </c>
      <c r="K16" s="60">
        <f>RS!K12</f>
        <v>0</v>
      </c>
      <c r="L16" s="69">
        <f t="shared" si="4"/>
        <v>0</v>
      </c>
      <c r="M16" s="60">
        <f t="shared" si="5"/>
        <v>16032044.699999999</v>
      </c>
      <c r="N16" s="69">
        <f t="shared" si="6"/>
        <v>2.2763151689768648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14</v>
      </c>
      <c r="C17" s="60">
        <f>RS!C13</f>
        <v>19748297.810000002</v>
      </c>
      <c r="D17" s="68">
        <f t="shared" si="0"/>
        <v>3.7260475744535713</v>
      </c>
      <c r="E17" s="60">
        <f>RS!E13</f>
        <v>0</v>
      </c>
      <c r="F17" s="69">
        <f t="shared" si="1"/>
        <v>0</v>
      </c>
      <c r="G17" s="60">
        <f t="shared" si="7"/>
        <v>19748297.810000002</v>
      </c>
      <c r="H17" s="69">
        <f t="shared" si="2"/>
        <v>3.0396587673268325</v>
      </c>
      <c r="I17" s="60">
        <f>RS!I13</f>
        <v>22123919.300000001</v>
      </c>
      <c r="J17" s="68">
        <f t="shared" si="3"/>
        <v>3.8221348331160185</v>
      </c>
      <c r="K17" s="60">
        <f>RS!K13</f>
        <v>0</v>
      </c>
      <c r="L17" s="69">
        <f t="shared" si="4"/>
        <v>0</v>
      </c>
      <c r="M17" s="60">
        <f t="shared" si="5"/>
        <v>22123919.300000001</v>
      </c>
      <c r="N17" s="69">
        <f t="shared" si="6"/>
        <v>3.1412719988118565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60">
        <f>FBiH!C15</f>
        <v>52937253</v>
      </c>
      <c r="D18" s="68">
        <f t="shared" si="0"/>
        <v>9.988036692408226</v>
      </c>
      <c r="E18" s="60">
        <f>FBiH!E15</f>
        <v>0</v>
      </c>
      <c r="F18" s="69">
        <f t="shared" si="1"/>
        <v>0</v>
      </c>
      <c r="G18" s="60">
        <f t="shared" si="7"/>
        <v>52937253</v>
      </c>
      <c r="H18" s="69">
        <f t="shared" si="2"/>
        <v>8.1481040415628936</v>
      </c>
      <c r="I18" s="60">
        <f>FBiH!I15</f>
        <v>59937832</v>
      </c>
      <c r="J18" s="68">
        <f t="shared" si="3"/>
        <v>10.354877560444544</v>
      </c>
      <c r="K18" s="60">
        <f>FBiH!K15</f>
        <v>0</v>
      </c>
      <c r="L18" s="69">
        <f t="shared" si="4"/>
        <v>0</v>
      </c>
      <c r="M18" s="60">
        <f t="shared" si="5"/>
        <v>59937832</v>
      </c>
      <c r="N18" s="69">
        <f t="shared" si="6"/>
        <v>8.5102928996441083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60">
        <f>RS!C14</f>
        <v>8564640.6199999992</v>
      </c>
      <c r="D19" s="68">
        <f t="shared" si="0"/>
        <v>1.6159498259165417</v>
      </c>
      <c r="E19" s="60">
        <f>RS!E14</f>
        <v>0</v>
      </c>
      <c r="F19" s="69">
        <f t="shared" si="1"/>
        <v>0</v>
      </c>
      <c r="G19" s="60">
        <f t="shared" si="7"/>
        <v>8564640.6199999992</v>
      </c>
      <c r="H19" s="69">
        <f t="shared" si="2"/>
        <v>1.3182698174828928</v>
      </c>
      <c r="I19" s="60">
        <f>RS!I14</f>
        <v>10162055.82</v>
      </c>
      <c r="J19" s="68">
        <f t="shared" si="3"/>
        <v>1.7555997650783046</v>
      </c>
      <c r="K19" s="60">
        <f>RS!K14</f>
        <v>0</v>
      </c>
      <c r="L19" s="69">
        <f t="shared" si="4"/>
        <v>0</v>
      </c>
      <c r="M19" s="60">
        <f t="shared" si="5"/>
        <v>10162055.82</v>
      </c>
      <c r="N19" s="69">
        <f t="shared" si="6"/>
        <v>1.4428628564799122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60">
        <f>RS!C15</f>
        <v>8337242.3499999996</v>
      </c>
      <c r="D20" s="68">
        <f t="shared" si="0"/>
        <v>1.573045025689183</v>
      </c>
      <c r="E20" s="60">
        <f>RS!E15</f>
        <v>14234029.039999999</v>
      </c>
      <c r="F20" s="69">
        <f t="shared" si="1"/>
        <v>11.893268261015466</v>
      </c>
      <c r="G20" s="60">
        <f t="shared" si="7"/>
        <v>22571271.390000001</v>
      </c>
      <c r="H20" s="69">
        <f t="shared" si="2"/>
        <v>3.4741709706031005</v>
      </c>
      <c r="I20" s="60">
        <f>RS!I15</f>
        <v>9093810.8200000003</v>
      </c>
      <c r="J20" s="68">
        <f t="shared" si="3"/>
        <v>1.5710494433456619</v>
      </c>
      <c r="K20" s="60">
        <f>RS!K15</f>
        <v>14382236.85</v>
      </c>
      <c r="L20" s="69">
        <f t="shared" si="4"/>
        <v>11.463475025024147</v>
      </c>
      <c r="M20" s="60">
        <f t="shared" si="5"/>
        <v>23476047.670000002</v>
      </c>
      <c r="N20" s="69">
        <f t="shared" si="6"/>
        <v>3.3332543926131262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60">
        <f>FBiH!C16</f>
        <v>15371975</v>
      </c>
      <c r="D21" s="68">
        <f t="shared" si="0"/>
        <v>2.9003365613773333</v>
      </c>
      <c r="E21" s="60">
        <f>FBiH!E16</f>
        <v>19165227</v>
      </c>
      <c r="F21" s="69">
        <f t="shared" si="1"/>
        <v>16.013539480193213</v>
      </c>
      <c r="G21" s="60">
        <f t="shared" si="7"/>
        <v>34537202</v>
      </c>
      <c r="H21" s="69">
        <f t="shared" si="2"/>
        <v>5.3159674756919113</v>
      </c>
      <c r="I21" s="60">
        <f>FBiH!I16</f>
        <v>16018518</v>
      </c>
      <c r="J21" s="68">
        <f t="shared" si="3"/>
        <v>2.7673639011463913</v>
      </c>
      <c r="K21" s="60">
        <f>FBiH!K16</f>
        <v>19569922</v>
      </c>
      <c r="L21" s="69">
        <f t="shared" si="4"/>
        <v>15.598360284872559</v>
      </c>
      <c r="M21" s="60">
        <f t="shared" si="5"/>
        <v>35588440</v>
      </c>
      <c r="N21" s="69">
        <f t="shared" si="6"/>
        <v>5.0530364234964376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60">
        <f>RS!C16</f>
        <v>6902634.7999999998</v>
      </c>
      <c r="D22" s="68">
        <f t="shared" si="0"/>
        <v>1.3023677230983992</v>
      </c>
      <c r="E22" s="60">
        <f>RS!E16</f>
        <v>0</v>
      </c>
      <c r="F22" s="69">
        <f t="shared" si="1"/>
        <v>0</v>
      </c>
      <c r="G22" s="60">
        <f t="shared" si="7"/>
        <v>6902634.7999999998</v>
      </c>
      <c r="H22" s="69">
        <f t="shared" si="2"/>
        <v>1.0624538169993951</v>
      </c>
      <c r="I22" s="60">
        <f>RS!I16</f>
        <v>10052522.08</v>
      </c>
      <c r="J22" s="68">
        <f t="shared" si="3"/>
        <v>1.7366766838023988</v>
      </c>
      <c r="K22" s="60">
        <f>RS!K16</f>
        <v>0</v>
      </c>
      <c r="L22" s="69">
        <f t="shared" si="4"/>
        <v>0</v>
      </c>
      <c r="M22" s="60">
        <f t="shared" si="5"/>
        <v>10052522.08</v>
      </c>
      <c r="N22" s="69">
        <f t="shared" si="6"/>
        <v>1.4273106721801285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60">
        <f>RS!C17</f>
        <v>14422777.850000001</v>
      </c>
      <c r="D23" s="68">
        <f t="shared" si="0"/>
        <v>2.7212449873863425</v>
      </c>
      <c r="E23" s="60">
        <f>RS!E17</f>
        <v>0</v>
      </c>
      <c r="F23" s="69">
        <f t="shared" si="1"/>
        <v>0</v>
      </c>
      <c r="G23" s="60">
        <f t="shared" si="7"/>
        <v>14422777.850000001</v>
      </c>
      <c r="H23" s="69">
        <f t="shared" si="2"/>
        <v>2.2199545278662041</v>
      </c>
      <c r="I23" s="60">
        <f>RS!I17</f>
        <v>15025904.65</v>
      </c>
      <c r="J23" s="68">
        <f t="shared" si="3"/>
        <v>2.5958797256074315</v>
      </c>
      <c r="K23" s="60">
        <f>RS!K17</f>
        <v>0</v>
      </c>
      <c r="L23" s="69">
        <f t="shared" si="4"/>
        <v>0</v>
      </c>
      <c r="M23" s="60">
        <f t="shared" si="5"/>
        <v>15025904.65</v>
      </c>
      <c r="N23" s="69">
        <f t="shared" si="6"/>
        <v>2.133458041218848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60">
        <f>RS!C18</f>
        <v>12454980.07</v>
      </c>
      <c r="D24" s="68">
        <f t="shared" si="0"/>
        <v>2.3499670060774247</v>
      </c>
      <c r="E24" s="60">
        <f>RS!E18</f>
        <v>0</v>
      </c>
      <c r="F24" s="69">
        <f t="shared" si="1"/>
        <v>0</v>
      </c>
      <c r="G24" s="60">
        <f t="shared" si="7"/>
        <v>12454980.07</v>
      </c>
      <c r="H24" s="69">
        <f t="shared" si="2"/>
        <v>1.9170710170010579</v>
      </c>
      <c r="I24" s="60">
        <f>RS!I18</f>
        <v>11756231.18</v>
      </c>
      <c r="J24" s="68">
        <f t="shared" si="3"/>
        <v>2.0310099711511169</v>
      </c>
      <c r="K24" s="60">
        <f>RS!K18</f>
        <v>0</v>
      </c>
      <c r="L24" s="69">
        <f t="shared" si="4"/>
        <v>0</v>
      </c>
      <c r="M24" s="60">
        <f t="shared" si="5"/>
        <v>11756231.18</v>
      </c>
      <c r="N24" s="69">
        <f t="shared" si="6"/>
        <v>1.6692123722080683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60">
        <f>RS!C19</f>
        <v>19870938.859999999</v>
      </c>
      <c r="D25" s="68">
        <f t="shared" si="0"/>
        <v>3.7491871073529346</v>
      </c>
      <c r="E25" s="60">
        <f>RS!E19</f>
        <v>0</v>
      </c>
      <c r="F25" s="69">
        <f t="shared" si="1"/>
        <v>0</v>
      </c>
      <c r="G25" s="60">
        <f t="shared" si="7"/>
        <v>19870938.859999999</v>
      </c>
      <c r="H25" s="69">
        <f t="shared" si="2"/>
        <v>3.0585356825148287</v>
      </c>
      <c r="I25" s="60">
        <f>RS!I19</f>
        <v>17055500.030000001</v>
      </c>
      <c r="J25" s="68">
        <f t="shared" si="3"/>
        <v>2.9465132229475408</v>
      </c>
      <c r="K25" s="60">
        <f>RS!K19</f>
        <v>0</v>
      </c>
      <c r="L25" s="69">
        <f t="shared" si="4"/>
        <v>0</v>
      </c>
      <c r="M25" s="60">
        <f t="shared" si="5"/>
        <v>17055500.030000001</v>
      </c>
      <c r="N25" s="69">
        <f t="shared" si="6"/>
        <v>2.4216308124923316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60">
        <f>RS!C20</f>
        <v>8626992.0700000003</v>
      </c>
      <c r="D26" s="68">
        <f t="shared" si="0"/>
        <v>1.6277141040974452</v>
      </c>
      <c r="E26" s="60">
        <f>RS!E20</f>
        <v>0</v>
      </c>
      <c r="F26" s="69">
        <f t="shared" si="1"/>
        <v>0</v>
      </c>
      <c r="G26" s="60">
        <f t="shared" si="7"/>
        <v>8626992.0700000003</v>
      </c>
      <c r="H26" s="69">
        <f t="shared" si="2"/>
        <v>1.3278669550930049</v>
      </c>
      <c r="I26" s="60">
        <f>RS!I20</f>
        <v>9593148.25</v>
      </c>
      <c r="J26" s="68">
        <f t="shared" si="3"/>
        <v>1.6573151252441503</v>
      </c>
      <c r="K26" s="60">
        <f>RS!K20</f>
        <v>0</v>
      </c>
      <c r="L26" s="69">
        <f t="shared" si="4"/>
        <v>0</v>
      </c>
      <c r="M26" s="60">
        <f t="shared" si="5"/>
        <v>9593148.25</v>
      </c>
      <c r="N26" s="69">
        <f t="shared" si="6"/>
        <v>1.3620863269997536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60">
        <f>RS!C21</f>
        <v>16180639.189999999</v>
      </c>
      <c r="D27" s="68">
        <f t="shared" ref="D27:D34" si="8">C27/C$35*100</f>
        <v>3.0529128123882532</v>
      </c>
      <c r="E27" s="60">
        <f>RS!E21</f>
        <v>0</v>
      </c>
      <c r="F27" s="69">
        <f t="shared" si="1"/>
        <v>0</v>
      </c>
      <c r="G27" s="60">
        <f t="shared" si="7"/>
        <v>16180639.189999999</v>
      </c>
      <c r="H27" s="69">
        <f t="shared" si="2"/>
        <v>2.490524613717866</v>
      </c>
      <c r="I27" s="60">
        <f>RS!I21</f>
        <v>21356918.07</v>
      </c>
      <c r="J27" s="68">
        <f t="shared" si="3"/>
        <v>3.6896274740683919</v>
      </c>
      <c r="K27" s="60">
        <f>RS!K21</f>
        <v>0</v>
      </c>
      <c r="L27" s="69">
        <f t="shared" si="4"/>
        <v>0</v>
      </c>
      <c r="M27" s="60">
        <f t="shared" si="5"/>
        <v>21356918.07</v>
      </c>
      <c r="N27" s="69">
        <f t="shared" si="6"/>
        <v>3.0323690755014616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60">
        <f>FBiH!C17</f>
        <v>45243380</v>
      </c>
      <c r="D28" s="68">
        <f t="shared" si="8"/>
        <v>8.5363806000392284</v>
      </c>
      <c r="E28" s="60">
        <f>FBiH!E17</f>
        <v>2339979</v>
      </c>
      <c r="F28" s="69">
        <f t="shared" si="1"/>
        <v>1.9551736120486873</v>
      </c>
      <c r="G28" s="60">
        <f t="shared" si="7"/>
        <v>47583359</v>
      </c>
      <c r="H28" s="69">
        <f t="shared" si="2"/>
        <v>7.3240324687614242</v>
      </c>
      <c r="I28" s="60">
        <f>FBiH!I17</f>
        <v>49668870</v>
      </c>
      <c r="J28" s="68">
        <f t="shared" si="3"/>
        <v>8.580808652132049</v>
      </c>
      <c r="K28" s="60">
        <f>FBiH!K17</f>
        <v>2722459</v>
      </c>
      <c r="L28" s="69">
        <f t="shared" si="4"/>
        <v>2.1699573632840163</v>
      </c>
      <c r="M28" s="60">
        <f t="shared" si="5"/>
        <v>52391329</v>
      </c>
      <c r="N28" s="69">
        <f t="shared" si="6"/>
        <v>7.4388001753486588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60">
        <f>RS!C22</f>
        <v>2540307.04</v>
      </c>
      <c r="D29" s="68">
        <f t="shared" si="8"/>
        <v>0.47929725264556</v>
      </c>
      <c r="E29" s="60">
        <f>RS!E22</f>
        <v>0</v>
      </c>
      <c r="F29" s="69">
        <f t="shared" si="1"/>
        <v>0</v>
      </c>
      <c r="G29" s="60">
        <f t="shared" si="7"/>
        <v>2540307.04</v>
      </c>
      <c r="H29" s="69">
        <f t="shared" si="2"/>
        <v>0.39100415844083691</v>
      </c>
      <c r="I29" s="60">
        <f>RS!I22</f>
        <v>2632473.02</v>
      </c>
      <c r="J29" s="68">
        <f t="shared" si="3"/>
        <v>0.45478681650136565</v>
      </c>
      <c r="K29" s="60">
        <f>RS!K22</f>
        <v>0</v>
      </c>
      <c r="L29" s="69">
        <f t="shared" si="4"/>
        <v>0</v>
      </c>
      <c r="M29" s="60">
        <f t="shared" si="5"/>
        <v>2632473.02</v>
      </c>
      <c r="N29" s="69">
        <f t="shared" si="6"/>
        <v>0.37377255237744805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60">
        <f>RS!C23</f>
        <v>8796319.2400000002</v>
      </c>
      <c r="D30" s="68">
        <f t="shared" si="8"/>
        <v>1.6596622293048799</v>
      </c>
      <c r="E30" s="60">
        <f>RS!E23</f>
        <v>0</v>
      </c>
      <c r="F30" s="69">
        <f t="shared" si="1"/>
        <v>0</v>
      </c>
      <c r="G30" s="60">
        <f t="shared" si="7"/>
        <v>8796319.2400000002</v>
      </c>
      <c r="H30" s="69">
        <f t="shared" si="2"/>
        <v>1.3539297996879711</v>
      </c>
      <c r="I30" s="60">
        <f>RS!I23</f>
        <v>-53577.37</v>
      </c>
      <c r="J30" s="68">
        <f t="shared" si="3"/>
        <v>-9.2560422666044164E-3</v>
      </c>
      <c r="K30" s="60">
        <f>RS!K23</f>
        <v>0</v>
      </c>
      <c r="L30" s="69">
        <f t="shared" si="4"/>
        <v>0</v>
      </c>
      <c r="M30" s="60">
        <f t="shared" si="5"/>
        <v>-53577.37</v>
      </c>
      <c r="N30" s="69">
        <f t="shared" si="6"/>
        <v>-7.6072005989907222E-3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60">
        <f>FBiH!C18</f>
        <v>29583482</v>
      </c>
      <c r="D31" s="68">
        <f t="shared" si="8"/>
        <v>5.5817196201170143</v>
      </c>
      <c r="E31" s="60">
        <f>FBiH!E18</f>
        <v>19410903</v>
      </c>
      <c r="F31" s="69">
        <f t="shared" si="1"/>
        <v>16.21881449860734</v>
      </c>
      <c r="G31" s="60">
        <f t="shared" si="7"/>
        <v>48994385</v>
      </c>
      <c r="H31" s="69">
        <f t="shared" si="2"/>
        <v>7.5412176455848288</v>
      </c>
      <c r="I31" s="60">
        <f>FBiH!I18</f>
        <v>32102723</v>
      </c>
      <c r="J31" s="68">
        <f t="shared" si="3"/>
        <v>5.5460759078150668</v>
      </c>
      <c r="K31" s="60">
        <f>FBiH!K18</f>
        <v>20838475</v>
      </c>
      <c r="L31" s="69">
        <f t="shared" si="4"/>
        <v>16.609470433112083</v>
      </c>
      <c r="M31" s="60">
        <f t="shared" si="5"/>
        <v>52941198</v>
      </c>
      <c r="N31" s="69">
        <f t="shared" si="6"/>
        <v>7.5168735071707768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60">
        <f>FBiH!C19</f>
        <v>22308524</v>
      </c>
      <c r="D32" s="68">
        <f t="shared" si="8"/>
        <v>4.2091031105348353</v>
      </c>
      <c r="E32" s="60">
        <f>FBiH!E19</f>
        <v>25535096</v>
      </c>
      <c r="F32" s="69">
        <f t="shared" si="1"/>
        <v>21.335894843641753</v>
      </c>
      <c r="G32" s="60">
        <f t="shared" si="7"/>
        <v>47843620</v>
      </c>
      <c r="H32" s="69">
        <f t="shared" si="2"/>
        <v>7.3640918520082508</v>
      </c>
      <c r="I32" s="60">
        <f>FBiH!I19</f>
        <v>23248243</v>
      </c>
      <c r="J32" s="68">
        <f t="shared" si="3"/>
        <v>4.0163733276248959</v>
      </c>
      <c r="K32" s="60">
        <f>FBiH!K19</f>
        <v>29433852</v>
      </c>
      <c r="L32" s="69">
        <f t="shared" si="4"/>
        <v>23.460483290000685</v>
      </c>
      <c r="M32" s="60">
        <f t="shared" si="5"/>
        <v>52682095</v>
      </c>
      <c r="N32" s="69">
        <f t="shared" si="6"/>
        <v>7.480084682023139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60">
        <f>FBiH!C20</f>
        <v>1342681</v>
      </c>
      <c r="D33" s="68">
        <f t="shared" si="8"/>
        <v>0.25333288627952361</v>
      </c>
      <c r="E33" s="60">
        <f>FBiH!E20</f>
        <v>26022988</v>
      </c>
      <c r="F33" s="69">
        <f t="shared" si="1"/>
        <v>21.743553871320916</v>
      </c>
      <c r="G33" s="60">
        <f t="shared" si="7"/>
        <v>27365669</v>
      </c>
      <c r="H33" s="69">
        <f t="shared" si="2"/>
        <v>4.2121248372856144</v>
      </c>
      <c r="I33" s="60">
        <f>FBiH!I20</f>
        <v>1306124</v>
      </c>
      <c r="J33" s="68">
        <f t="shared" si="3"/>
        <v>0.2256463680361023</v>
      </c>
      <c r="K33" s="60">
        <f>FBiH!K20</f>
        <v>25260245</v>
      </c>
      <c r="L33" s="69">
        <f t="shared" si="4"/>
        <v>20.133876997269105</v>
      </c>
      <c r="M33" s="60">
        <f t="shared" si="5"/>
        <v>26566369</v>
      </c>
      <c r="N33" s="69">
        <f t="shared" si="6"/>
        <v>3.7720346887092164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60">
        <f>RS!C24</f>
        <v>28493656.640000001</v>
      </c>
      <c r="D34" s="68">
        <f t="shared" si="8"/>
        <v>5.3760947516714035</v>
      </c>
      <c r="E34" s="60">
        <f>RS!E24</f>
        <v>1546739.22</v>
      </c>
      <c r="F34" s="69">
        <f t="shared" si="1"/>
        <v>1.2923807041280153</v>
      </c>
      <c r="G34" s="60">
        <f t="shared" si="7"/>
        <v>30040395.859999999</v>
      </c>
      <c r="H34" s="69">
        <f t="shared" si="2"/>
        <v>4.6238188996511633</v>
      </c>
      <c r="I34" s="60">
        <f>RS!I24</f>
        <v>31379882.219999999</v>
      </c>
      <c r="J34" s="68">
        <f t="shared" si="3"/>
        <v>5.4211977211533231</v>
      </c>
      <c r="K34" s="60">
        <f>RS!K24</f>
        <v>1607029.3399999999</v>
      </c>
      <c r="L34" s="69">
        <f t="shared" si="4"/>
        <v>1.2808953777986933</v>
      </c>
      <c r="M34" s="60">
        <f t="shared" si="5"/>
        <v>32986911.559999999</v>
      </c>
      <c r="N34" s="69">
        <f t="shared" si="6"/>
        <v>4.6836575475445317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 t="shared" ref="C35:N35" si="9">SUM(C11:C34)</f>
        <v>530006593.19000006</v>
      </c>
      <c r="D35" s="10">
        <f t="shared" si="9"/>
        <v>100.00000000000001</v>
      </c>
      <c r="E35" s="10">
        <f t="shared" si="9"/>
        <v>119681392.25999999</v>
      </c>
      <c r="F35" s="26">
        <f t="shared" si="9"/>
        <v>100.00000000000001</v>
      </c>
      <c r="G35" s="10">
        <f t="shared" si="9"/>
        <v>649687985.45000005</v>
      </c>
      <c r="H35" s="26">
        <f t="shared" si="9"/>
        <v>100.00000000000001</v>
      </c>
      <c r="I35" s="10">
        <f t="shared" si="9"/>
        <v>578836704.25</v>
      </c>
      <c r="J35" s="10">
        <f t="shared" si="9"/>
        <v>100.00000000000001</v>
      </c>
      <c r="K35" s="10">
        <f t="shared" si="9"/>
        <v>125461405.19</v>
      </c>
      <c r="L35" s="26">
        <f t="shared" si="9"/>
        <v>99.999999999999986</v>
      </c>
      <c r="M35" s="10">
        <f t="shared" si="9"/>
        <v>704298109.43999994</v>
      </c>
      <c r="N35" s="26">
        <f t="shared" si="9"/>
        <v>99.999999999999972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1"/>
      <c r="F36" s="18"/>
      <c r="G36" s="51"/>
      <c r="H36" s="18"/>
      <c r="I36" s="19"/>
      <c r="J36" s="18"/>
      <c r="K36" s="51"/>
      <c r="L36" s="18"/>
      <c r="M36" s="51"/>
      <c r="N36" s="18"/>
      <c r="O36" s="1"/>
      <c r="P36" s="1"/>
      <c r="Q36" s="1"/>
      <c r="R36" s="1"/>
      <c r="S36" s="1"/>
    </row>
    <row r="37" spans="1:35" x14ac:dyDescent="0.25">
      <c r="C37" s="59"/>
      <c r="D37" s="21"/>
      <c r="E37" s="59"/>
      <c r="F37" s="18"/>
      <c r="G37" s="59"/>
      <c r="H37" s="18"/>
      <c r="I37" s="59"/>
      <c r="J37" s="21"/>
      <c r="K37" s="59"/>
      <c r="L37" s="18"/>
      <c r="M37" s="59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8" t="s">
        <v>82</v>
      </c>
      <c r="B38" s="46"/>
      <c r="C38" s="35"/>
      <c r="D38" s="21"/>
      <c r="E38" s="20"/>
      <c r="F38" s="18"/>
      <c r="G38" s="20"/>
      <c r="H38" s="18"/>
      <c r="I38" s="35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83</v>
      </c>
      <c r="B39" s="62"/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6"/>
      <c r="C40" s="38"/>
      <c r="D40" s="21"/>
      <c r="E40" s="21"/>
      <c r="F40" s="18"/>
      <c r="G40" s="21"/>
      <c r="H40" s="18"/>
      <c r="I40" s="38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4"/>
      <c r="D41" s="21"/>
      <c r="E41" s="20"/>
      <c r="F41" s="18"/>
      <c r="G41" s="20"/>
      <c r="H41" s="18"/>
      <c r="I41" s="54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6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E11:E14 M11:M14 I11:I14 K11:K14 E17:E33 E15 M15:M34 I15:I34 K15:K33" formula="1"/>
    <ignoredError sqref="J11:J14 L12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62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</row>
    <row r="9" spans="1:14" s="27" customFormat="1" ht="21.75" customHeight="1" x14ac:dyDescent="0.25">
      <c r="A9" s="82"/>
      <c r="B9" s="85"/>
      <c r="C9" s="85" t="s">
        <v>87</v>
      </c>
      <c r="D9" s="85"/>
      <c r="E9" s="85" t="s">
        <v>87</v>
      </c>
      <c r="F9" s="85"/>
      <c r="G9" s="85" t="s">
        <v>87</v>
      </c>
      <c r="H9" s="85"/>
      <c r="I9" s="85" t="s">
        <v>88</v>
      </c>
      <c r="J9" s="85"/>
      <c r="K9" s="85" t="s">
        <v>88</v>
      </c>
      <c r="L9" s="85"/>
      <c r="M9" s="85" t="s">
        <v>88</v>
      </c>
      <c r="N9" s="88"/>
    </row>
    <row r="10" spans="1:14" ht="18.75" customHeight="1" thickBot="1" x14ac:dyDescent="0.3">
      <c r="A10" s="83"/>
      <c r="B10" s="86"/>
      <c r="C10" s="66" t="s">
        <v>26</v>
      </c>
      <c r="D10" s="79" t="s">
        <v>76</v>
      </c>
      <c r="E10" s="66" t="s">
        <v>26</v>
      </c>
      <c r="F10" s="79" t="s">
        <v>76</v>
      </c>
      <c r="G10" s="66" t="s">
        <v>26</v>
      </c>
      <c r="H10" s="79" t="s">
        <v>76</v>
      </c>
      <c r="I10" s="66" t="s">
        <v>26</v>
      </c>
      <c r="J10" s="79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60324920</v>
      </c>
      <c r="D11" s="70">
        <f>C11/C21*100</f>
        <v>17.343857535832861</v>
      </c>
      <c r="E11" s="60">
        <v>4474345</v>
      </c>
      <c r="F11" s="28">
        <f>E11/E21*100</f>
        <v>4.3063697095794149</v>
      </c>
      <c r="G11" s="60">
        <f>C11+E11</f>
        <v>64799265</v>
      </c>
      <c r="H11" s="69">
        <f>G11/G21*100</f>
        <v>14.345075888729639</v>
      </c>
      <c r="I11" s="60">
        <v>69451430</v>
      </c>
      <c r="J11" s="70">
        <f>I11/I21*100</f>
        <v>17.780386492636527</v>
      </c>
      <c r="K11" s="60">
        <v>5337396</v>
      </c>
      <c r="L11" s="28">
        <f>K11/K21*100</f>
        <v>4.875574779807673</v>
      </c>
      <c r="M11" s="60">
        <f>I11+K11</f>
        <v>74788826</v>
      </c>
      <c r="N11" s="69">
        <f>M11/M21*100</f>
        <v>14.955398795284303</v>
      </c>
    </row>
    <row r="12" spans="1:14" ht="16.5" customHeight="1" x14ac:dyDescent="0.25">
      <c r="A12" s="15" t="s">
        <v>28</v>
      </c>
      <c r="B12" s="7" t="s">
        <v>86</v>
      </c>
      <c r="C12" s="60">
        <v>75845489</v>
      </c>
      <c r="D12" s="70">
        <f>C12/C21*100</f>
        <v>21.806135108866755</v>
      </c>
      <c r="E12" s="60">
        <v>0</v>
      </c>
      <c r="F12" s="28">
        <f>E12/E21*100</f>
        <v>0</v>
      </c>
      <c r="G12" s="60">
        <f>C12+E12+0.4</f>
        <v>75845489.400000006</v>
      </c>
      <c r="H12" s="69">
        <f>G12/G21*100</f>
        <v>16.79045744208425</v>
      </c>
      <c r="I12" s="60">
        <v>87656618</v>
      </c>
      <c r="J12" s="70">
        <f>I12/I21*100</f>
        <v>22.441129674038386</v>
      </c>
      <c r="K12" s="60">
        <v>0</v>
      </c>
      <c r="L12" s="28">
        <f>K12/K21*100</f>
        <v>0</v>
      </c>
      <c r="M12" s="60">
        <f>I12+K12+0.4</f>
        <v>87656618.400000006</v>
      </c>
      <c r="N12" s="69">
        <f>M12/M21*100</f>
        <v>17.528550123491122</v>
      </c>
    </row>
    <row r="13" spans="1:14" ht="16.5" customHeight="1" x14ac:dyDescent="0.25">
      <c r="A13" s="15" t="s">
        <v>29</v>
      </c>
      <c r="B13" s="7" t="s">
        <v>1</v>
      </c>
      <c r="C13" s="60">
        <v>17570484</v>
      </c>
      <c r="D13" s="70">
        <f>C13/C21*100</f>
        <v>5.0516431904365673</v>
      </c>
      <c r="E13" s="60">
        <v>0</v>
      </c>
      <c r="F13" s="28">
        <f>E13/E21*100</f>
        <v>0</v>
      </c>
      <c r="G13" s="60">
        <f t="shared" ref="G13:G20" si="0">C13+E13</f>
        <v>17570484</v>
      </c>
      <c r="H13" s="69">
        <f>G13/G21*100</f>
        <v>3.8897034770642831</v>
      </c>
      <c r="I13" s="60">
        <v>21504198</v>
      </c>
      <c r="J13" s="70">
        <f>I13/I21*100</f>
        <v>5.5053287117944354</v>
      </c>
      <c r="K13" s="60">
        <v>0</v>
      </c>
      <c r="L13" s="28">
        <f>K13/K21*100</f>
        <v>0</v>
      </c>
      <c r="M13" s="60">
        <f t="shared" ref="M13:M20" si="1">I13+K13</f>
        <v>21504198</v>
      </c>
      <c r="N13" s="69">
        <f>M13/M21*100</f>
        <v>4.3001591823724459</v>
      </c>
    </row>
    <row r="14" spans="1:14" ht="16.5" customHeight="1" x14ac:dyDescent="0.25">
      <c r="A14" s="15" t="s">
        <v>30</v>
      </c>
      <c r="B14" s="7" t="s">
        <v>2</v>
      </c>
      <c r="C14" s="60">
        <v>27289014</v>
      </c>
      <c r="D14" s="70">
        <f>C14/C21*100</f>
        <v>7.8457919398707592</v>
      </c>
      <c r="E14" s="60">
        <v>6952086</v>
      </c>
      <c r="F14" s="28">
        <f>E14/E21*100</f>
        <v>6.6910916723657028</v>
      </c>
      <c r="G14" s="60">
        <f t="shared" si="0"/>
        <v>34241100</v>
      </c>
      <c r="H14" s="69">
        <f>G14/G21*100</f>
        <v>7.5801967508980299</v>
      </c>
      <c r="I14" s="60">
        <v>29712420</v>
      </c>
      <c r="J14" s="70">
        <f>I14/I21*100</f>
        <v>7.6067305054992147</v>
      </c>
      <c r="K14" s="60">
        <v>6309790</v>
      </c>
      <c r="L14" s="28">
        <f>K14/K21*100</f>
        <v>5.7638318367013914</v>
      </c>
      <c r="M14" s="60">
        <f t="shared" si="1"/>
        <v>36022210</v>
      </c>
      <c r="N14" s="69">
        <f>M14/M21*100</f>
        <v>7.2033022157277635</v>
      </c>
    </row>
    <row r="15" spans="1:14" ht="16.5" customHeight="1" x14ac:dyDescent="0.25">
      <c r="A15" s="15" t="s">
        <v>31</v>
      </c>
      <c r="B15" s="7" t="s">
        <v>3</v>
      </c>
      <c r="C15" s="60">
        <v>52937253</v>
      </c>
      <c r="D15" s="70">
        <f>C15/C21*100</f>
        <v>15.219849017128256</v>
      </c>
      <c r="E15" s="60">
        <v>0</v>
      </c>
      <c r="F15" s="28">
        <f>E15/E21*100</f>
        <v>0</v>
      </c>
      <c r="G15" s="60">
        <f t="shared" si="0"/>
        <v>52937253</v>
      </c>
      <c r="H15" s="69">
        <f>G15/G21*100</f>
        <v>11.719097610534329</v>
      </c>
      <c r="I15" s="60">
        <v>59937832</v>
      </c>
      <c r="J15" s="70">
        <f>I15/I21*100</f>
        <v>15.344793022846575</v>
      </c>
      <c r="K15" s="60">
        <v>0</v>
      </c>
      <c r="L15" s="28">
        <f>K15/K21*100</f>
        <v>0</v>
      </c>
      <c r="M15" s="60">
        <f t="shared" si="1"/>
        <v>59937832</v>
      </c>
      <c r="N15" s="69">
        <f>M15/M21*100</f>
        <v>11.985669897863525</v>
      </c>
    </row>
    <row r="16" spans="1:14" ht="16.5" customHeight="1" x14ac:dyDescent="0.25">
      <c r="A16" s="15" t="s">
        <v>32</v>
      </c>
      <c r="B16" s="7" t="s">
        <v>4</v>
      </c>
      <c r="C16" s="60">
        <v>15371975</v>
      </c>
      <c r="D16" s="70">
        <f>C16/C21*100</f>
        <v>4.4195557067358617</v>
      </c>
      <c r="E16" s="60">
        <v>19165227</v>
      </c>
      <c r="F16" s="28">
        <f>E16/E21*100</f>
        <v>18.445728487636419</v>
      </c>
      <c r="G16" s="60">
        <f t="shared" si="0"/>
        <v>34537202</v>
      </c>
      <c r="H16" s="69">
        <f>G16/G21*100</f>
        <v>7.6457469644815426</v>
      </c>
      <c r="I16" s="60">
        <v>16018518</v>
      </c>
      <c r="J16" s="70">
        <f>I16/I21*100</f>
        <v>4.1009298308077327</v>
      </c>
      <c r="K16" s="60">
        <v>19569922</v>
      </c>
      <c r="L16" s="28">
        <f>K16/K21*100</f>
        <v>17.876623384512474</v>
      </c>
      <c r="M16" s="60">
        <f t="shared" si="1"/>
        <v>35588440</v>
      </c>
      <c r="N16" s="69">
        <f>M16/M21*100</f>
        <v>7.1165619407108718</v>
      </c>
    </row>
    <row r="17" spans="1:14" ht="16.5" customHeight="1" x14ac:dyDescent="0.25">
      <c r="A17" s="15" t="s">
        <v>33</v>
      </c>
      <c r="B17" s="7" t="s">
        <v>5</v>
      </c>
      <c r="C17" s="60">
        <v>45243380</v>
      </c>
      <c r="D17" s="70">
        <f>C17/C21*100</f>
        <v>13.007804024597954</v>
      </c>
      <c r="E17" s="60">
        <v>2339979</v>
      </c>
      <c r="F17" s="28">
        <f>E17/E21*100</f>
        <v>2.2521318062536371</v>
      </c>
      <c r="G17" s="60">
        <f t="shared" si="0"/>
        <v>47583359</v>
      </c>
      <c r="H17" s="69">
        <f>G17/G21*100</f>
        <v>10.53386787482337</v>
      </c>
      <c r="I17" s="60">
        <v>49668870</v>
      </c>
      <c r="J17" s="70">
        <f>I17/I21*100</f>
        <v>12.715817446127742</v>
      </c>
      <c r="K17" s="60">
        <v>2722459</v>
      </c>
      <c r="L17" s="28">
        <f>K17/K21*100</f>
        <v>2.4868966888460999</v>
      </c>
      <c r="M17" s="60">
        <f t="shared" si="1"/>
        <v>52391329</v>
      </c>
      <c r="N17" s="69">
        <f>M17/M21*100</f>
        <v>10.476608077922545</v>
      </c>
    </row>
    <row r="18" spans="1:14" ht="16.5" customHeight="1" x14ac:dyDescent="0.25">
      <c r="A18" s="15" t="s">
        <v>34</v>
      </c>
      <c r="B18" s="7" t="s">
        <v>6</v>
      </c>
      <c r="C18" s="60">
        <v>29583482</v>
      </c>
      <c r="D18" s="70">
        <f>C18/C21*100</f>
        <v>8.5054683408096654</v>
      </c>
      <c r="E18" s="60">
        <v>19410903</v>
      </c>
      <c r="F18" s="28">
        <f>E18/E21*100</f>
        <v>18.682181350518164</v>
      </c>
      <c r="G18" s="60">
        <f t="shared" si="0"/>
        <v>48994385</v>
      </c>
      <c r="H18" s="69">
        <f>G18/G21*100</f>
        <v>10.846236773621383</v>
      </c>
      <c r="I18" s="60">
        <v>32102723</v>
      </c>
      <c r="J18" s="70">
        <f>I18/I21*100</f>
        <v>8.2186763095598163</v>
      </c>
      <c r="K18" s="60">
        <v>20838475</v>
      </c>
      <c r="L18" s="28">
        <f>K18/K21*100</f>
        <v>19.035414115732223</v>
      </c>
      <c r="M18" s="60">
        <f t="shared" si="1"/>
        <v>52941198</v>
      </c>
      <c r="N18" s="69">
        <f>M18/M21*100</f>
        <v>10.586564479433168</v>
      </c>
    </row>
    <row r="19" spans="1:14" ht="16.5" customHeight="1" x14ac:dyDescent="0.25">
      <c r="A19" s="15" t="s">
        <v>35</v>
      </c>
      <c r="B19" s="7" t="s">
        <v>7</v>
      </c>
      <c r="C19" s="60">
        <v>22308524</v>
      </c>
      <c r="D19" s="70">
        <f>C19/C21*100</f>
        <v>6.4138644873579311</v>
      </c>
      <c r="E19" s="60">
        <v>25535096</v>
      </c>
      <c r="F19" s="28">
        <f>E19/E21*100</f>
        <v>24.576460676501807</v>
      </c>
      <c r="G19" s="60">
        <f t="shared" si="0"/>
        <v>47843620</v>
      </c>
      <c r="H19" s="69">
        <f>G19/G21*100</f>
        <v>10.591483710371454</v>
      </c>
      <c r="I19" s="60">
        <v>23248243</v>
      </c>
      <c r="J19" s="70">
        <f>I19/I21*100</f>
        <v>5.9518248337684581</v>
      </c>
      <c r="K19" s="60">
        <v>29433852</v>
      </c>
      <c r="L19" s="28">
        <f>K19/K21*100</f>
        <v>26.887071239194476</v>
      </c>
      <c r="M19" s="60">
        <f t="shared" si="1"/>
        <v>52682095</v>
      </c>
      <c r="N19" s="69">
        <f>M19/M21*100</f>
        <v>10.534752077750936</v>
      </c>
    </row>
    <row r="20" spans="1:14" ht="16.5" customHeight="1" x14ac:dyDescent="0.25">
      <c r="A20" s="15" t="s">
        <v>36</v>
      </c>
      <c r="B20" s="7" t="s">
        <v>68</v>
      </c>
      <c r="C20" s="60">
        <v>1342681</v>
      </c>
      <c r="D20" s="70">
        <f>C20/C21*100</f>
        <v>0.38603064836338946</v>
      </c>
      <c r="E20" s="60">
        <v>26022988</v>
      </c>
      <c r="F20" s="28">
        <f>E20/E21*100</f>
        <v>25.046036297144859</v>
      </c>
      <c r="G20" s="60">
        <f t="shared" si="0"/>
        <v>27365669</v>
      </c>
      <c r="H20" s="69">
        <f>G20/G21*100</f>
        <v>6.0581335073917293</v>
      </c>
      <c r="I20" s="60">
        <v>1306124</v>
      </c>
      <c r="J20" s="70">
        <f>I20/I21*100</f>
        <v>0.33438317292111036</v>
      </c>
      <c r="K20" s="60">
        <v>25260245</v>
      </c>
      <c r="L20" s="28">
        <f>K20/K21*100</f>
        <v>23.074587955205661</v>
      </c>
      <c r="M20" s="60">
        <f t="shared" si="1"/>
        <v>26566369</v>
      </c>
      <c r="N20" s="69">
        <f>M20/M21*100</f>
        <v>5.3124332094433235</v>
      </c>
    </row>
    <row r="21" spans="1:14" ht="16.5" customHeight="1" x14ac:dyDescent="0.25">
      <c r="A21" s="3"/>
      <c r="B21" s="4" t="s">
        <v>56</v>
      </c>
      <c r="C21" s="10">
        <f t="shared" ref="C21:I21" si="2">SUM(C11:C20)</f>
        <v>347817202</v>
      </c>
      <c r="D21" s="10">
        <f t="shared" si="2"/>
        <v>100</v>
      </c>
      <c r="E21" s="10">
        <f t="shared" si="2"/>
        <v>103900624</v>
      </c>
      <c r="F21" s="26">
        <f t="shared" si="2"/>
        <v>100</v>
      </c>
      <c r="G21" s="10">
        <f t="shared" si="2"/>
        <v>451717826.39999998</v>
      </c>
      <c r="H21" s="26">
        <f t="shared" si="2"/>
        <v>100.00000000000001</v>
      </c>
      <c r="I21" s="10">
        <f t="shared" si="2"/>
        <v>390606976</v>
      </c>
      <c r="J21" s="10">
        <f t="shared" ref="J21:N21" si="3">SUM(J11:J20)</f>
        <v>99.999999999999986</v>
      </c>
      <c r="K21" s="10">
        <f t="shared" si="3"/>
        <v>109472139</v>
      </c>
      <c r="L21" s="26">
        <f t="shared" si="3"/>
        <v>100</v>
      </c>
      <c r="M21" s="10">
        <f t="shared" si="3"/>
        <v>500079115.39999998</v>
      </c>
      <c r="N21" s="26">
        <f t="shared" si="3"/>
        <v>100.00000000000001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20"/>
      <c r="N23" s="18"/>
    </row>
    <row r="24" spans="1:14" x14ac:dyDescent="0.25">
      <c r="A24" s="18"/>
      <c r="B24" s="48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18" t="s">
        <v>85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18" t="s">
        <v>83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40"/>
      <c r="C28" s="53"/>
      <c r="D28" s="18"/>
      <c r="I28" s="53"/>
      <c r="J28" s="18"/>
    </row>
    <row r="29" spans="1:14" x14ac:dyDescent="0.25">
      <c r="A29" s="18"/>
      <c r="B29" s="40"/>
      <c r="C29" s="18"/>
      <c r="D29" s="18"/>
      <c r="I29" s="18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2"/>
      <c r="C41" s="6"/>
      <c r="D41" s="40"/>
      <c r="E41" s="16"/>
      <c r="F41" s="16"/>
      <c r="G41" s="16"/>
      <c r="H41" s="16"/>
      <c r="I41" s="6"/>
      <c r="J41" s="40"/>
      <c r="K41" s="16"/>
      <c r="L41" s="16"/>
      <c r="M41" s="16"/>
      <c r="N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7"/>
    </row>
    <row r="8" spans="1:12" s="27" customFormat="1" ht="21.75" customHeight="1" x14ac:dyDescent="0.25">
      <c r="A8" s="82"/>
      <c r="B8" s="85"/>
      <c r="C8" s="89" t="s">
        <v>26</v>
      </c>
      <c r="D8" s="89"/>
      <c r="E8" s="90" t="s">
        <v>60</v>
      </c>
      <c r="F8" s="85" t="s">
        <v>57</v>
      </c>
      <c r="G8" s="85"/>
      <c r="H8" s="89" t="s">
        <v>26</v>
      </c>
      <c r="I8" s="89"/>
      <c r="J8" s="90" t="s">
        <v>61</v>
      </c>
      <c r="K8" s="85" t="s">
        <v>57</v>
      </c>
      <c r="L8" s="88"/>
    </row>
    <row r="9" spans="1:12" ht="19.5" customHeight="1" thickBot="1" x14ac:dyDescent="0.3">
      <c r="A9" s="83"/>
      <c r="B9" s="86"/>
      <c r="C9" s="49" t="s">
        <v>65</v>
      </c>
      <c r="D9" s="49" t="s">
        <v>74</v>
      </c>
      <c r="E9" s="91"/>
      <c r="F9" s="33" t="s">
        <v>67</v>
      </c>
      <c r="G9" s="33" t="s">
        <v>75</v>
      </c>
      <c r="H9" s="49" t="s">
        <v>65</v>
      </c>
      <c r="I9" s="49" t="s">
        <v>74</v>
      </c>
      <c r="J9" s="91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</row>
    <row r="9" spans="1:14" ht="21.75" customHeight="1" x14ac:dyDescent="0.25">
      <c r="A9" s="82"/>
      <c r="B9" s="85"/>
      <c r="C9" s="85" t="s">
        <v>87</v>
      </c>
      <c r="D9" s="85"/>
      <c r="E9" s="85" t="s">
        <v>87</v>
      </c>
      <c r="F9" s="85"/>
      <c r="G9" s="85" t="s">
        <v>87</v>
      </c>
      <c r="H9" s="85"/>
      <c r="I9" s="85" t="s">
        <v>88</v>
      </c>
      <c r="J9" s="85"/>
      <c r="K9" s="85" t="s">
        <v>88</v>
      </c>
      <c r="L9" s="85"/>
      <c r="M9" s="85" t="s">
        <v>88</v>
      </c>
      <c r="N9" s="88"/>
    </row>
    <row r="10" spans="1:14" ht="18.75" customHeight="1" thickBot="1" x14ac:dyDescent="0.3">
      <c r="A10" s="83"/>
      <c r="B10" s="86"/>
      <c r="C10" s="66" t="s">
        <v>26</v>
      </c>
      <c r="D10" s="79" t="s">
        <v>76</v>
      </c>
      <c r="E10" s="66" t="s">
        <v>26</v>
      </c>
      <c r="F10" s="79" t="s">
        <v>76</v>
      </c>
      <c r="G10" s="66" t="s">
        <v>26</v>
      </c>
      <c r="H10" s="79" t="s">
        <v>76</v>
      </c>
      <c r="I10" s="66" t="s">
        <v>26</v>
      </c>
      <c r="J10" s="79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x14ac:dyDescent="0.25">
      <c r="A11" s="15" t="s">
        <v>27</v>
      </c>
      <c r="B11" s="7" t="s">
        <v>12</v>
      </c>
      <c r="C11" s="60">
        <v>10642021.949999999</v>
      </c>
      <c r="D11" s="70">
        <f t="shared" ref="D11:D24" si="0">C11/C$25*100</f>
        <v>5.8411864052510856</v>
      </c>
      <c r="E11" s="60">
        <v>0</v>
      </c>
      <c r="F11" s="29">
        <f t="shared" ref="F11:F24" si="1">E11/E$25*100</f>
        <v>0</v>
      </c>
      <c r="G11" s="60">
        <f t="shared" ref="G11:G24" si="2">C11+E11</f>
        <v>10642021.949999999</v>
      </c>
      <c r="H11" s="71">
        <f t="shared" ref="H11:H24" si="3">G11/G$25*100</f>
        <v>5.3755687117521287</v>
      </c>
      <c r="I11" s="60">
        <v>12018895.48</v>
      </c>
      <c r="J11" s="70">
        <f t="shared" ref="J11:J24" si="4">I11/I$25*100</f>
        <v>6.3852270264327924</v>
      </c>
      <c r="K11" s="60">
        <v>0</v>
      </c>
      <c r="L11" s="29">
        <f t="shared" ref="L11:L24" si="5">K11/K$25*100</f>
        <v>0</v>
      </c>
      <c r="M11" s="60">
        <f t="shared" ref="M11:M24" si="6">I11+K11</f>
        <v>12018895.48</v>
      </c>
      <c r="N11" s="71">
        <f t="shared" ref="N11:N24" si="7">M11/M$25*100</f>
        <v>5.8852975517569597</v>
      </c>
    </row>
    <row r="12" spans="1:14" x14ac:dyDescent="0.25">
      <c r="A12" s="15" t="s">
        <v>28</v>
      </c>
      <c r="B12" s="7" t="s">
        <v>13</v>
      </c>
      <c r="C12" s="60">
        <v>16607942.699999999</v>
      </c>
      <c r="D12" s="70">
        <f t="shared" si="0"/>
        <v>9.1157572850551212</v>
      </c>
      <c r="E12" s="60">
        <v>0</v>
      </c>
      <c r="F12" s="29">
        <f t="shared" si="1"/>
        <v>0</v>
      </c>
      <c r="G12" s="60">
        <f t="shared" si="2"/>
        <v>16607942.699999999</v>
      </c>
      <c r="H12" s="71">
        <f t="shared" si="3"/>
        <v>8.3891141706104229</v>
      </c>
      <c r="I12" s="60">
        <v>16032044.699999999</v>
      </c>
      <c r="J12" s="70">
        <f t="shared" si="4"/>
        <v>8.51727559140223</v>
      </c>
      <c r="K12" s="60">
        <v>0</v>
      </c>
      <c r="L12" s="29">
        <f t="shared" si="5"/>
        <v>0</v>
      </c>
      <c r="M12" s="60">
        <f t="shared" si="6"/>
        <v>16032044.699999999</v>
      </c>
      <c r="N12" s="71">
        <f t="shared" si="7"/>
        <v>7.8504180005206372</v>
      </c>
    </row>
    <row r="13" spans="1:14" x14ac:dyDescent="0.25">
      <c r="A13" s="15" t="s">
        <v>29</v>
      </c>
      <c r="B13" s="7" t="s">
        <v>14</v>
      </c>
      <c r="C13" s="60">
        <v>19748297.810000002</v>
      </c>
      <c r="D13" s="70">
        <f t="shared" si="0"/>
        <v>10.839433449451006</v>
      </c>
      <c r="E13" s="60">
        <v>0</v>
      </c>
      <c r="F13" s="29">
        <f t="shared" si="1"/>
        <v>0</v>
      </c>
      <c r="G13" s="60">
        <f t="shared" si="2"/>
        <v>19748297.810000002</v>
      </c>
      <c r="H13" s="71">
        <f t="shared" si="3"/>
        <v>9.9753911725204709</v>
      </c>
      <c r="I13" s="60">
        <v>22123919.300000001</v>
      </c>
      <c r="J13" s="70">
        <f t="shared" si="4"/>
        <v>11.753679668822452</v>
      </c>
      <c r="K13" s="60">
        <v>0</v>
      </c>
      <c r="L13" s="29">
        <f t="shared" si="5"/>
        <v>0</v>
      </c>
      <c r="M13" s="60">
        <f t="shared" si="6"/>
        <v>22123919.300000001</v>
      </c>
      <c r="N13" s="71">
        <f t="shared" si="7"/>
        <v>10.833428771240012</v>
      </c>
    </row>
    <row r="14" spans="1:14" x14ac:dyDescent="0.25">
      <c r="A14" s="15" t="s">
        <v>30</v>
      </c>
      <c r="B14" s="7" t="s">
        <v>23</v>
      </c>
      <c r="C14" s="60">
        <v>8564640.6199999992</v>
      </c>
      <c r="D14" s="70">
        <f t="shared" si="0"/>
        <v>4.7009546297172626</v>
      </c>
      <c r="E14" s="60">
        <v>0</v>
      </c>
      <c r="F14" s="29">
        <f t="shared" si="1"/>
        <v>0</v>
      </c>
      <c r="G14" s="60">
        <f t="shared" si="2"/>
        <v>8564640.6199999992</v>
      </c>
      <c r="H14" s="71">
        <f t="shared" si="3"/>
        <v>4.3262280758848988</v>
      </c>
      <c r="I14" s="60">
        <v>10162055.82</v>
      </c>
      <c r="J14" s="70">
        <f t="shared" si="4"/>
        <v>5.3987517882951623</v>
      </c>
      <c r="K14" s="60">
        <v>0</v>
      </c>
      <c r="L14" s="29">
        <f t="shared" si="5"/>
        <v>0</v>
      </c>
      <c r="M14" s="60">
        <f t="shared" si="6"/>
        <v>10162055.82</v>
      </c>
      <c r="N14" s="71">
        <f t="shared" si="7"/>
        <v>4.9760581026588282</v>
      </c>
    </row>
    <row r="15" spans="1:14" x14ac:dyDescent="0.25">
      <c r="A15" s="15" t="s">
        <v>31</v>
      </c>
      <c r="B15" s="7" t="s">
        <v>16</v>
      </c>
      <c r="C15" s="60">
        <v>8337242.3499999996</v>
      </c>
      <c r="D15" s="70">
        <f t="shared" si="0"/>
        <v>4.5761404083651245</v>
      </c>
      <c r="E15" s="60">
        <v>14234029.039999999</v>
      </c>
      <c r="F15" s="29">
        <f t="shared" si="1"/>
        <v>90.198580991011895</v>
      </c>
      <c r="G15" s="60">
        <f t="shared" si="2"/>
        <v>22571271.390000001</v>
      </c>
      <c r="H15" s="71">
        <f t="shared" si="3"/>
        <v>11.401350310929399</v>
      </c>
      <c r="I15" s="60">
        <v>9093810.8200000003</v>
      </c>
      <c r="J15" s="70">
        <f t="shared" si="4"/>
        <v>4.8312298511752223</v>
      </c>
      <c r="K15" s="60">
        <v>14382236.85</v>
      </c>
      <c r="L15" s="29">
        <f t="shared" si="5"/>
        <v>89.949323997088328</v>
      </c>
      <c r="M15" s="60">
        <f t="shared" si="6"/>
        <v>23476047.670000002</v>
      </c>
      <c r="N15" s="71">
        <f t="shared" si="7"/>
        <v>11.495526032911361</v>
      </c>
    </row>
    <row r="16" spans="1:14" x14ac:dyDescent="0.25">
      <c r="A16" s="15" t="s">
        <v>32</v>
      </c>
      <c r="B16" s="7" t="s">
        <v>17</v>
      </c>
      <c r="C16" s="60">
        <v>6902634.7999999998</v>
      </c>
      <c r="D16" s="70">
        <f t="shared" si="0"/>
        <v>3.7887139063994364</v>
      </c>
      <c r="E16" s="60">
        <v>0</v>
      </c>
      <c r="F16" s="29">
        <f t="shared" si="1"/>
        <v>0</v>
      </c>
      <c r="G16" s="60">
        <f t="shared" si="2"/>
        <v>6902634.7999999998</v>
      </c>
      <c r="H16" s="71">
        <f t="shared" si="3"/>
        <v>3.4867046726521189</v>
      </c>
      <c r="I16" s="60">
        <v>10052522.08</v>
      </c>
      <c r="J16" s="70">
        <f t="shared" si="4"/>
        <v>5.3405602682742011</v>
      </c>
      <c r="K16" s="60">
        <v>0</v>
      </c>
      <c r="L16" s="29">
        <f t="shared" si="5"/>
        <v>0</v>
      </c>
      <c r="M16" s="60">
        <f t="shared" si="6"/>
        <v>10052522.08</v>
      </c>
      <c r="N16" s="71">
        <f t="shared" si="7"/>
        <v>4.9224226706068981</v>
      </c>
    </row>
    <row r="17" spans="1:14" x14ac:dyDescent="0.25">
      <c r="A17" s="15" t="s">
        <v>33</v>
      </c>
      <c r="B17" s="7" t="s">
        <v>18</v>
      </c>
      <c r="C17" s="60">
        <v>14422777.850000001</v>
      </c>
      <c r="D17" s="70">
        <f t="shared" si="0"/>
        <v>7.9163653579361863</v>
      </c>
      <c r="E17" s="60">
        <v>0</v>
      </c>
      <c r="F17" s="29">
        <f t="shared" si="1"/>
        <v>0</v>
      </c>
      <c r="G17" s="60">
        <f t="shared" si="2"/>
        <v>14422777.850000001</v>
      </c>
      <c r="H17" s="71">
        <f t="shared" si="3"/>
        <v>7.2853292082348737</v>
      </c>
      <c r="I17" s="60">
        <v>15025904.65</v>
      </c>
      <c r="J17" s="70">
        <f t="shared" si="4"/>
        <v>7.9827478845653594</v>
      </c>
      <c r="K17" s="60">
        <v>0</v>
      </c>
      <c r="L17" s="29">
        <f t="shared" si="5"/>
        <v>0</v>
      </c>
      <c r="M17" s="60">
        <f t="shared" si="6"/>
        <v>15025904.65</v>
      </c>
      <c r="N17" s="71">
        <f t="shared" si="7"/>
        <v>7.3577409834983021</v>
      </c>
    </row>
    <row r="18" spans="1:14" x14ac:dyDescent="0.25">
      <c r="A18" s="15" t="s">
        <v>34</v>
      </c>
      <c r="B18" s="7" t="s">
        <v>19</v>
      </c>
      <c r="C18" s="60">
        <v>12454980.07</v>
      </c>
      <c r="D18" s="70">
        <f t="shared" si="0"/>
        <v>6.8362817333370769</v>
      </c>
      <c r="E18" s="60">
        <v>0</v>
      </c>
      <c r="F18" s="29">
        <f t="shared" si="1"/>
        <v>0</v>
      </c>
      <c r="G18" s="60">
        <f t="shared" si="2"/>
        <v>12454980.07</v>
      </c>
      <c r="H18" s="71">
        <f t="shared" si="3"/>
        <v>6.2913421419684576</v>
      </c>
      <c r="I18" s="60">
        <v>11756231.18</v>
      </c>
      <c r="J18" s="70">
        <f t="shared" si="4"/>
        <v>6.245682490911209</v>
      </c>
      <c r="K18" s="60">
        <v>0</v>
      </c>
      <c r="L18" s="29">
        <f t="shared" si="5"/>
        <v>0</v>
      </c>
      <c r="M18" s="60">
        <f t="shared" si="6"/>
        <v>11756231.18</v>
      </c>
      <c r="N18" s="71">
        <f t="shared" si="7"/>
        <v>5.7566786146594247</v>
      </c>
    </row>
    <row r="19" spans="1:14" x14ac:dyDescent="0.25">
      <c r="A19" s="15" t="s">
        <v>35</v>
      </c>
      <c r="B19" s="7" t="s">
        <v>11</v>
      </c>
      <c r="C19" s="60">
        <v>19870938.859999999</v>
      </c>
      <c r="D19" s="70">
        <f t="shared" si="0"/>
        <v>10.90674859288441</v>
      </c>
      <c r="E19" s="60">
        <v>0</v>
      </c>
      <c r="F19" s="29">
        <f t="shared" si="1"/>
        <v>0</v>
      </c>
      <c r="G19" s="60">
        <f t="shared" si="2"/>
        <v>19870938.859999999</v>
      </c>
      <c r="H19" s="71">
        <f t="shared" si="3"/>
        <v>10.037340433126575</v>
      </c>
      <c r="I19" s="60">
        <v>17055500.030000001</v>
      </c>
      <c r="J19" s="70">
        <f t="shared" si="4"/>
        <v>9.0610023127417456</v>
      </c>
      <c r="K19" s="60">
        <v>0</v>
      </c>
      <c r="L19" s="29">
        <f t="shared" si="5"/>
        <v>0</v>
      </c>
      <c r="M19" s="60">
        <f t="shared" si="6"/>
        <v>17055500.030000001</v>
      </c>
      <c r="N19" s="71">
        <f t="shared" si="7"/>
        <v>8.3515737979069051</v>
      </c>
    </row>
    <row r="20" spans="1:14" x14ac:dyDescent="0.25">
      <c r="A20" s="15" t="s">
        <v>36</v>
      </c>
      <c r="B20" s="7" t="s">
        <v>15</v>
      </c>
      <c r="C20" s="60">
        <v>8626992.0700000003</v>
      </c>
      <c r="D20" s="70">
        <f t="shared" si="0"/>
        <v>4.7351780549083466</v>
      </c>
      <c r="E20" s="60">
        <v>0</v>
      </c>
      <c r="F20" s="29">
        <f t="shared" si="1"/>
        <v>0</v>
      </c>
      <c r="G20" s="60">
        <f t="shared" si="2"/>
        <v>8626992.0700000003</v>
      </c>
      <c r="H20" s="71">
        <f t="shared" si="3"/>
        <v>4.3577234538616727</v>
      </c>
      <c r="I20" s="60">
        <v>9593148.25</v>
      </c>
      <c r="J20" s="70">
        <f t="shared" si="4"/>
        <v>5.0965107048652394</v>
      </c>
      <c r="K20" s="60">
        <v>0</v>
      </c>
      <c r="L20" s="29">
        <f t="shared" si="5"/>
        <v>0</v>
      </c>
      <c r="M20" s="60">
        <f t="shared" si="6"/>
        <v>9593148.25</v>
      </c>
      <c r="N20" s="71">
        <f t="shared" si="7"/>
        <v>4.6974808960870131</v>
      </c>
    </row>
    <row r="21" spans="1:14" x14ac:dyDescent="0.25">
      <c r="A21" s="15" t="s">
        <v>37</v>
      </c>
      <c r="B21" s="7" t="s">
        <v>66</v>
      </c>
      <c r="C21" s="60">
        <v>16180639.189999999</v>
      </c>
      <c r="D21" s="70">
        <f t="shared" si="0"/>
        <v>8.8812191995996539</v>
      </c>
      <c r="E21" s="60">
        <v>0</v>
      </c>
      <c r="F21" s="29">
        <f t="shared" si="1"/>
        <v>0</v>
      </c>
      <c r="G21" s="60">
        <f t="shared" si="2"/>
        <v>16180639.189999999</v>
      </c>
      <c r="H21" s="71">
        <f t="shared" si="3"/>
        <v>8.1732717875022143</v>
      </c>
      <c r="I21" s="60">
        <v>21356918.07</v>
      </c>
      <c r="J21" s="70">
        <f t="shared" si="4"/>
        <v>11.346198216699598</v>
      </c>
      <c r="K21" s="60">
        <v>0</v>
      </c>
      <c r="L21" s="29">
        <f t="shared" si="5"/>
        <v>0</v>
      </c>
      <c r="M21" s="60">
        <f t="shared" si="6"/>
        <v>21356918.07</v>
      </c>
      <c r="N21" s="71">
        <f t="shared" si="7"/>
        <v>10.457850959732696</v>
      </c>
    </row>
    <row r="22" spans="1:14" x14ac:dyDescent="0.25">
      <c r="A22" s="15" t="s">
        <v>38</v>
      </c>
      <c r="B22" s="7" t="s">
        <v>22</v>
      </c>
      <c r="C22" s="60">
        <v>2540307.04</v>
      </c>
      <c r="D22" s="70">
        <f t="shared" si="0"/>
        <v>1.3943221520240923</v>
      </c>
      <c r="E22" s="60">
        <v>0</v>
      </c>
      <c r="F22" s="29">
        <f t="shared" si="1"/>
        <v>0</v>
      </c>
      <c r="G22" s="60">
        <f t="shared" si="2"/>
        <v>2540307.04</v>
      </c>
      <c r="H22" s="71">
        <f t="shared" si="3"/>
        <v>1.283176740907555</v>
      </c>
      <c r="I22" s="60">
        <v>2632473.02</v>
      </c>
      <c r="J22" s="70">
        <f t="shared" si="4"/>
        <v>1.3985426449235709</v>
      </c>
      <c r="K22" s="60">
        <v>0</v>
      </c>
      <c r="L22" s="29">
        <f t="shared" si="5"/>
        <v>0</v>
      </c>
      <c r="M22" s="60">
        <f t="shared" si="6"/>
        <v>2632473.02</v>
      </c>
      <c r="N22" s="71">
        <f t="shared" si="7"/>
        <v>1.2890441592950976</v>
      </c>
    </row>
    <row r="23" spans="1:14" x14ac:dyDescent="0.25">
      <c r="A23" s="15" t="s">
        <v>39</v>
      </c>
      <c r="B23" s="7" t="s">
        <v>20</v>
      </c>
      <c r="C23" s="60">
        <v>8796319.2400000002</v>
      </c>
      <c r="D23" s="70">
        <f t="shared" si="0"/>
        <v>4.8281182469217292</v>
      </c>
      <c r="E23" s="60">
        <v>0</v>
      </c>
      <c r="F23" s="29">
        <f t="shared" si="1"/>
        <v>0</v>
      </c>
      <c r="G23" s="60">
        <f t="shared" si="2"/>
        <v>8796319.2400000002</v>
      </c>
      <c r="H23" s="71">
        <f t="shared" si="3"/>
        <v>4.4432551170529457</v>
      </c>
      <c r="I23" s="60">
        <v>-53577.37</v>
      </c>
      <c r="J23" s="70">
        <f t="shared" si="4"/>
        <v>-2.846381944983762E-2</v>
      </c>
      <c r="K23" s="60">
        <v>0</v>
      </c>
      <c r="L23" s="29">
        <f t="shared" si="5"/>
        <v>0</v>
      </c>
      <c r="M23" s="60">
        <f t="shared" si="6"/>
        <v>-53577.37</v>
      </c>
      <c r="N23" s="71">
        <f t="shared" si="7"/>
        <v>-2.6235253065914569E-2</v>
      </c>
    </row>
    <row r="24" spans="1:14" x14ac:dyDescent="0.25">
      <c r="A24" s="15" t="s">
        <v>40</v>
      </c>
      <c r="B24" s="7" t="s">
        <v>25</v>
      </c>
      <c r="C24" s="60">
        <v>28493656.640000001</v>
      </c>
      <c r="D24" s="70">
        <f t="shared" si="0"/>
        <v>15.63958057814947</v>
      </c>
      <c r="E24" s="60">
        <v>1546739.22</v>
      </c>
      <c r="F24" s="29">
        <f t="shared" si="1"/>
        <v>9.8014190089880966</v>
      </c>
      <c r="G24" s="60">
        <f t="shared" si="2"/>
        <v>30040395.859999999</v>
      </c>
      <c r="H24" s="69">
        <f t="shared" si="3"/>
        <v>15.174204002996273</v>
      </c>
      <c r="I24" s="60">
        <v>31379882.219999999</v>
      </c>
      <c r="J24" s="70">
        <f t="shared" si="4"/>
        <v>16.671055370341055</v>
      </c>
      <c r="K24" s="60">
        <v>1607029.3399999999</v>
      </c>
      <c r="L24" s="28">
        <f t="shared" si="5"/>
        <v>10.050676002911676</v>
      </c>
      <c r="M24" s="60">
        <f t="shared" si="6"/>
        <v>32986911.559999999</v>
      </c>
      <c r="N24" s="71">
        <f t="shared" si="7"/>
        <v>16.152714712191781</v>
      </c>
    </row>
    <row r="25" spans="1:14" x14ac:dyDescent="0.25">
      <c r="A25" s="3"/>
      <c r="B25" s="4" t="s">
        <v>56</v>
      </c>
      <c r="C25" s="77">
        <f t="shared" ref="C25:F25" si="8">SUM(C11:C24)</f>
        <v>182189391.19</v>
      </c>
      <c r="D25" s="78">
        <f t="shared" si="8"/>
        <v>100</v>
      </c>
      <c r="E25" s="77">
        <f t="shared" si="8"/>
        <v>15780768.26</v>
      </c>
      <c r="F25" s="30">
        <f t="shared" si="8"/>
        <v>99.999999999999986</v>
      </c>
      <c r="G25" s="10">
        <f>SUM(G11:G24)</f>
        <v>197970159.44999999</v>
      </c>
      <c r="H25" s="58">
        <f t="shared" ref="H25" si="9">SUM(H11:H24)</f>
        <v>100</v>
      </c>
      <c r="I25" s="10">
        <f t="shared" ref="I25:N25" si="10">SUM(I11:I24)</f>
        <v>188229728.25</v>
      </c>
      <c r="J25" s="57">
        <f t="shared" si="10"/>
        <v>100</v>
      </c>
      <c r="K25" s="10">
        <f t="shared" si="10"/>
        <v>15989266.189999999</v>
      </c>
      <c r="L25" s="58">
        <f t="shared" si="10"/>
        <v>100</v>
      </c>
      <c r="M25" s="10">
        <f>SUM(M11:M24)</f>
        <v>204218994.44</v>
      </c>
      <c r="N25" s="30">
        <f t="shared" si="10"/>
        <v>100.00000000000001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I12 E16:E24 G11:G24 E11:E14 C12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31.07.2025.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7"/>
    </row>
    <row r="8" spans="1:12" ht="21" customHeight="1" x14ac:dyDescent="0.25">
      <c r="A8" s="82"/>
      <c r="B8" s="85"/>
      <c r="C8" s="89" t="s">
        <v>26</v>
      </c>
      <c r="D8" s="89"/>
      <c r="E8" s="90" t="s">
        <v>60</v>
      </c>
      <c r="F8" s="85" t="s">
        <v>57</v>
      </c>
      <c r="G8" s="85"/>
      <c r="H8" s="89" t="s">
        <v>26</v>
      </c>
      <c r="I8" s="89"/>
      <c r="J8" s="90" t="s">
        <v>61</v>
      </c>
      <c r="K8" s="85" t="s">
        <v>57</v>
      </c>
      <c r="L8" s="88"/>
    </row>
    <row r="9" spans="1:12" ht="18.75" customHeight="1" thickBot="1" x14ac:dyDescent="0.3">
      <c r="A9" s="83"/>
      <c r="B9" s="86"/>
      <c r="C9" s="49" t="s">
        <v>65</v>
      </c>
      <c r="D9" s="49" t="s">
        <v>74</v>
      </c>
      <c r="E9" s="91"/>
      <c r="F9" s="33" t="s">
        <v>67</v>
      </c>
      <c r="G9" s="33" t="s">
        <v>75</v>
      </c>
      <c r="H9" s="61" t="s">
        <v>65</v>
      </c>
      <c r="I9" s="61" t="s">
        <v>74</v>
      </c>
      <c r="J9" s="91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2025-09-16T08:20:17Z</cp:lastPrinted>
  <dcterms:created xsi:type="dcterms:W3CDTF">2018-01-08T12:56:16Z</dcterms:created>
  <dcterms:modified xsi:type="dcterms:W3CDTF">2025-09-16T08:43:02Z</dcterms:modified>
</cp:coreProperties>
</file>