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I (2024-2025)/XII - KONAČNI/Jezici/BS EVLADA UPLOAD 3X0725/"/>
    </mc:Choice>
  </mc:AlternateContent>
  <xr:revisionPtr revIDLastSave="77" documentId="13_ncr:1_{5100CA9A-CC1D-4295-9541-85433FB4F586}" xr6:coauthVersionLast="47" xr6:coauthVersionMax="47" xr10:uidLastSave="{CCE9368F-2F50-4C14-BC07-76CC60E3C420}"/>
  <bookViews>
    <workbookView xWindow="-120" yWindow="-120" windowWidth="19440" windowHeight="14880" xr2:uid="{00000000-000D-0000-FFFF-FFFF00000000}"/>
  </bookViews>
  <sheets>
    <sheet name="BiH" sheetId="27" r:id="rId1"/>
    <sheet name="FBiH" sheetId="21" r:id="rId2"/>
    <sheet name="RS" sheetId="2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6" l="1"/>
  <c r="G13" i="26"/>
  <c r="G14" i="26"/>
  <c r="G16" i="26"/>
  <c r="G17" i="26"/>
  <c r="G18" i="26"/>
  <c r="G19" i="26"/>
  <c r="G20" i="26"/>
  <c r="G21" i="26"/>
  <c r="G23" i="26"/>
  <c r="G24" i="26"/>
  <c r="G26" i="26"/>
  <c r="G28" i="26"/>
  <c r="G12" i="21"/>
  <c r="G13" i="21"/>
  <c r="G16" i="21"/>
  <c r="G17" i="21"/>
  <c r="G18" i="21"/>
  <c r="G19" i="21"/>
  <c r="G20" i="21"/>
  <c r="G22" i="21"/>
  <c r="G23" i="21"/>
  <c r="G24" i="21"/>
  <c r="G25" i="21"/>
  <c r="G26" i="21"/>
  <c r="G28" i="21"/>
  <c r="C35" i="21"/>
  <c r="C34" i="21"/>
  <c r="C29" i="21"/>
  <c r="C35" i="26"/>
  <c r="C29" i="26"/>
  <c r="C34" i="26"/>
  <c r="E29" i="26"/>
  <c r="E13" i="27"/>
  <c r="G13" i="27" s="1"/>
  <c r="E14" i="27"/>
  <c r="G14" i="27" s="1"/>
  <c r="E15" i="27"/>
  <c r="E16" i="27"/>
  <c r="G16" i="27" s="1"/>
  <c r="E17" i="27"/>
  <c r="G17" i="27" s="1"/>
  <c r="E18" i="27"/>
  <c r="G18" i="27" s="1"/>
  <c r="E19" i="27"/>
  <c r="G19" i="27" s="1"/>
  <c r="E20" i="27"/>
  <c r="G20" i="27" s="1"/>
  <c r="E21" i="27"/>
  <c r="G21" i="27" s="1"/>
  <c r="E22" i="27"/>
  <c r="G22" i="27" s="1"/>
  <c r="E23" i="27"/>
  <c r="G23" i="27" s="1"/>
  <c r="E24" i="27"/>
  <c r="G24" i="27" s="1"/>
  <c r="E25" i="27"/>
  <c r="G25" i="27" s="1"/>
  <c r="E26" i="27"/>
  <c r="G26" i="27" s="1"/>
  <c r="E27" i="27"/>
  <c r="E28" i="27"/>
  <c r="G28" i="27" s="1"/>
  <c r="E34" i="21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11" i="27"/>
  <c r="C31" i="27"/>
  <c r="C32" i="27"/>
  <c r="C33" i="27"/>
  <c r="C30" i="27"/>
  <c r="C34" i="27" l="1"/>
  <c r="C29" i="27"/>
  <c r="C35" i="27" l="1"/>
  <c r="E34" i="26"/>
  <c r="G30" i="26" l="1"/>
  <c r="G31" i="26"/>
  <c r="G32" i="26"/>
  <c r="E29" i="21" l="1"/>
  <c r="E35" i="21" s="1"/>
  <c r="E33" i="27" l="1"/>
  <c r="E32" i="27"/>
  <c r="G32" i="27" s="1"/>
  <c r="E31" i="27"/>
  <c r="G31" i="27" s="1"/>
  <c r="E30" i="27"/>
  <c r="G30" i="27" s="1"/>
  <c r="E12" i="27"/>
  <c r="G12" i="27" s="1"/>
  <c r="E11" i="27"/>
  <c r="G11" i="26"/>
  <c r="G32" i="21"/>
  <c r="G31" i="21"/>
  <c r="G30" i="21"/>
  <c r="G11" i="21"/>
  <c r="G11" i="27" l="1"/>
  <c r="E29" i="27"/>
  <c r="G29" i="27" s="1"/>
  <c r="E34" i="27"/>
  <c r="G34" i="27" s="1"/>
  <c r="D20" i="26"/>
  <c r="E35" i="26"/>
  <c r="F21" i="26" s="1"/>
  <c r="G34" i="26"/>
  <c r="G29" i="26"/>
  <c r="E35" i="27" l="1"/>
  <c r="F33" i="26"/>
  <c r="G35" i="26"/>
  <c r="D32" i="27"/>
  <c r="D23" i="26"/>
  <c r="D15" i="26"/>
  <c r="D31" i="26"/>
  <c r="D33" i="26"/>
  <c r="D32" i="26"/>
  <c r="D28" i="26"/>
  <c r="D11" i="26"/>
  <c r="D19" i="26"/>
  <c r="D27" i="26"/>
  <c r="D16" i="26"/>
  <c r="D24" i="26"/>
  <c r="D12" i="26"/>
  <c r="D13" i="26"/>
  <c r="D17" i="26"/>
  <c r="D21" i="26"/>
  <c r="D25" i="26"/>
  <c r="D14" i="26"/>
  <c r="D18" i="26"/>
  <c r="D22" i="26"/>
  <c r="D26" i="26"/>
  <c r="D30" i="26"/>
  <c r="F20" i="26"/>
  <c r="F13" i="26"/>
  <c r="F12" i="26"/>
  <c r="F28" i="26"/>
  <c r="F16" i="26"/>
  <c r="F24" i="26"/>
  <c r="F32" i="26"/>
  <c r="F17" i="26"/>
  <c r="F25" i="26"/>
  <c r="F14" i="26"/>
  <c r="F18" i="26"/>
  <c r="F22" i="26"/>
  <c r="F26" i="26"/>
  <c r="F30" i="26"/>
  <c r="F11" i="26"/>
  <c r="F15" i="26"/>
  <c r="F19" i="26"/>
  <c r="F23" i="26"/>
  <c r="F31" i="26"/>
  <c r="F27" i="26"/>
  <c r="F33" i="27" l="1"/>
  <c r="G35" i="27"/>
  <c r="D29" i="26"/>
  <c r="F12" i="27"/>
  <c r="F19" i="27"/>
  <c r="F25" i="27"/>
  <c r="F26" i="27"/>
  <c r="F24" i="27"/>
  <c r="F27" i="27"/>
  <c r="F11" i="27"/>
  <c r="F18" i="27"/>
  <c r="F17" i="27"/>
  <c r="F13" i="27"/>
  <c r="F23" i="27"/>
  <c r="F15" i="27"/>
  <c r="F30" i="27"/>
  <c r="F22" i="27"/>
  <c r="F14" i="27"/>
  <c r="F21" i="27"/>
  <c r="F32" i="27"/>
  <c r="F16" i="27"/>
  <c r="F20" i="27"/>
  <c r="F28" i="27"/>
  <c r="F31" i="27"/>
  <c r="D30" i="27"/>
  <c r="D28" i="27"/>
  <c r="D21" i="27"/>
  <c r="D33" i="27"/>
  <c r="D16" i="27"/>
  <c r="D19" i="27"/>
  <c r="D24" i="27"/>
  <c r="D31" i="27"/>
  <c r="D13" i="27"/>
  <c r="D15" i="27"/>
  <c r="D26" i="27"/>
  <c r="D14" i="27"/>
  <c r="D20" i="27"/>
  <c r="D12" i="27"/>
  <c r="D25" i="27"/>
  <c r="D17" i="27"/>
  <c r="D23" i="27"/>
  <c r="D18" i="27"/>
  <c r="D11" i="27"/>
  <c r="D27" i="27"/>
  <c r="D22" i="27"/>
  <c r="D34" i="26"/>
  <c r="F34" i="26"/>
  <c r="F29" i="26"/>
  <c r="F34" i="27" l="1"/>
  <c r="F29" i="27"/>
  <c r="D34" i="27"/>
  <c r="D29" i="27"/>
  <c r="D35" i="26"/>
  <c r="F35" i="26"/>
  <c r="F35" i="27" l="1"/>
  <c r="D35" i="27"/>
  <c r="D32" i="21" l="1"/>
  <c r="D33" i="21"/>
  <c r="D14" i="21"/>
  <c r="D22" i="21"/>
  <c r="D31" i="21"/>
  <c r="D18" i="21"/>
  <c r="D26" i="21"/>
  <c r="D11" i="21"/>
  <c r="D12" i="21"/>
  <c r="D16" i="21"/>
  <c r="D20" i="21"/>
  <c r="D24" i="21"/>
  <c r="D28" i="21"/>
  <c r="D13" i="21"/>
  <c r="D15" i="21"/>
  <c r="D19" i="21"/>
  <c r="D17" i="21"/>
  <c r="D21" i="21"/>
  <c r="D23" i="21"/>
  <c r="D25" i="21"/>
  <c r="D27" i="21"/>
  <c r="D30" i="21"/>
  <c r="D29" i="21" l="1"/>
  <c r="D34" i="21"/>
  <c r="D35" i="21" l="1"/>
  <c r="G29" i="21" l="1"/>
  <c r="G34" i="21"/>
  <c r="F33" i="21" l="1"/>
  <c r="F24" i="21" l="1"/>
  <c r="F32" i="21"/>
  <c r="F26" i="21"/>
  <c r="F27" i="21"/>
  <c r="G35" i="21"/>
  <c r="F13" i="21"/>
  <c r="F11" i="21"/>
  <c r="F16" i="21"/>
  <c r="F31" i="21"/>
  <c r="F18" i="21"/>
  <c r="F21" i="21"/>
  <c r="F28" i="21"/>
  <c r="F20" i="21"/>
  <c r="F30" i="21"/>
  <c r="F12" i="21"/>
  <c r="F22" i="21"/>
  <c r="F14" i="21"/>
  <c r="F25" i="21"/>
  <c r="F17" i="21"/>
  <c r="F19" i="21"/>
  <c r="F23" i="21"/>
  <c r="F15" i="21"/>
  <c r="F34" i="21" l="1"/>
  <c r="F29" i="21"/>
  <c r="F35" i="21" l="1"/>
</calcChain>
</file>

<file path=xl/sharedStrings.xml><?xml version="1.0" encoding="utf-8"?>
<sst xmlns="http://schemas.openxmlformats.org/spreadsheetml/2006/main" count="217" uniqueCount="71">
  <si>
    <t>Šifra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</si>
  <si>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</si>
  <si>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</si>
  <si>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</si>
  <si>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</si>
  <si>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</si>
  <si>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</si>
  <si>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</si>
  <si>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</si>
  <si>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</si>
  <si>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</si>
  <si>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</si>
  <si>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</si>
  <si>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</si>
  <si>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</si>
  <si>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</si>
  <si>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</si>
  <si>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</si>
  <si>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</si>
  <si>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</si>
  <si>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</si>
  <si>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</si>
  <si>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</si>
  <si>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</si>
  <si>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</si>
  <si>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</si>
  <si>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</si>
  <si>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</si>
  <si>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</si>
  <si>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Vrsta osiguranja</t>
  </si>
  <si>
    <t>01-18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</si>
  <si>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</si>
  <si>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</si>
  <si>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</si>
  <si>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</si>
  <si>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</si>
  <si>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</si>
  <si>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</si>
  <si>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</si>
  <si>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</si>
  <si>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</si>
  <si>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</si>
  <si>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</si>
  <si>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</si>
  <si>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jemstva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</si>
  <si>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</si>
  <si>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</si>
  <si>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</si>
  <si>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</si>
  <si>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</si>
  <si>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raznih finansijskih gubitaka</t>
  </si>
  <si>
    <t xml:space="preserve">Osiguranje troškova pravne zaštite </t>
  </si>
  <si>
    <t xml:space="preserve">Udio </t>
  </si>
  <si>
    <t>(%)</t>
  </si>
  <si>
    <t>STATISTIKA TRŽIŠTA OSIGURANJA U BOSNI I HERCEGOVINI</t>
  </si>
  <si>
    <t>Indeks rasta</t>
  </si>
  <si>
    <t>-</t>
  </si>
  <si>
    <t>Isplaćene štete u BiH</t>
  </si>
  <si>
    <t>Isplaćene štete u FBiH</t>
  </si>
  <si>
    <t>Isplaćene štete u RS</t>
  </si>
  <si>
    <t>I-XII-2023</t>
  </si>
  <si>
    <t>Isplaćene štete po vrstama osiguranja u Bosni i Hercegovini za 2023. i 2024. godinu (u KM)</t>
  </si>
  <si>
    <t>Isplaćene štete po vrstama osiguranja u Federaciji Bosne i Hercegovine za 2023. i 2024. godinu (u KM)</t>
  </si>
  <si>
    <t>Isplaćene štete po vrstama osiguranja u Republici Srpskoj za 2023. i 2024. godinu (u KM)</t>
  </si>
  <si>
    <t>2024.**</t>
  </si>
  <si>
    <t>2023.*</t>
  </si>
  <si>
    <t>24/23</t>
  </si>
  <si>
    <t>*Podaci se odnose na period od 01.01. do 31.12.2023. godine.</t>
  </si>
  <si>
    <t>I-XII-2024</t>
  </si>
  <si>
    <t>**Podaci se odnose na period od od 01.01. do 31.12.2024. godine.</t>
  </si>
  <si>
    <t>**Podaci se odnose na period od 01.01. do 31.12.2024.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</si>
</sst>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[$€]_-;\-* #,##0.00\ [$€]_-;_-* &quot;-&quot;??\ [$€]_-;_-@_-"/>
    <numFmt numFmtId="165" formatCode="_(* #,##0.00_);_(* \(#,##0.00\);_(* &quot;-&quot;??_);_(@_)"/>
    <numFmt numFmtId="166" formatCode="_-* #,##0.00\ _T_L_-;\-* #,##0.00\ _T_L_-;_-* &quot;-&quot;??\ _T_L_-;_-@_-"/>
    <numFmt numFmtId="167" formatCode="m\o\n\th\ d\,\ yyyy"/>
    <numFmt numFmtId="168" formatCode="#,#00"/>
    <numFmt numFmtId="169" formatCode="#,"/>
    <numFmt numFmtId="170" formatCode="#,##0.00_ ;\-#,##0.0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9"/>
      <color theme="1"/>
      <name val="Times New Roman"/>
      <family val="1"/>
      <charset val="204"/>
    </font>
    <font>
      <sz val="9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3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4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9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4" applyNumberFormat="0" applyAlignment="0" applyProtection="0"/>
    <xf numFmtId="0" fontId="11" fillId="24" borderId="5" applyNumberFormat="0" applyAlignment="0" applyProtection="0"/>
    <xf numFmtId="165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10" applyNumberFormat="0" applyFont="0" applyAlignment="0" applyProtection="0"/>
    <xf numFmtId="0" fontId="24" fillId="23" borderId="11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10" fillId="23" borderId="13" applyNumberFormat="0" applyAlignment="0" applyProtection="0"/>
    <xf numFmtId="0" fontId="20" fillId="10" borderId="13" applyNumberFormat="0" applyAlignment="0" applyProtection="0"/>
    <xf numFmtId="0" fontId="20" fillId="10" borderId="17" applyNumberFormat="0" applyAlignment="0" applyProtection="0"/>
    <xf numFmtId="0" fontId="10" fillId="23" borderId="17" applyNumberFormat="0" applyAlignment="0" applyProtection="0"/>
    <xf numFmtId="0" fontId="12" fillId="26" borderId="14" applyNumberFormat="0" applyFont="0" applyAlignment="0" applyProtection="0"/>
    <xf numFmtId="0" fontId="24" fillId="23" borderId="15" applyNumberFormat="0" applyAlignment="0" applyProtection="0"/>
    <xf numFmtId="0" fontId="26" fillId="0" borderId="16" applyNumberFormat="0" applyFill="0" applyAlignment="0" applyProtection="0"/>
    <xf numFmtId="0" fontId="1" fillId="0" borderId="0"/>
    <xf numFmtId="0" fontId="12" fillId="26" borderId="23" applyNumberFormat="0" applyFont="0" applyAlignment="0" applyProtection="0"/>
    <xf numFmtId="0" fontId="12" fillId="26" borderId="27" applyNumberFormat="0" applyFont="0" applyAlignment="0" applyProtection="0"/>
    <xf numFmtId="0" fontId="26" fillId="0" borderId="30" applyNumberFormat="0" applyFill="0" applyAlignment="0" applyProtection="0"/>
    <xf numFmtId="0" fontId="10" fillId="23" borderId="28" applyNumberFormat="0" applyAlignment="0" applyProtection="0"/>
    <xf numFmtId="0" fontId="10" fillId="23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1" fillId="0" borderId="0"/>
    <xf numFmtId="0" fontId="10" fillId="23" borderId="20" applyNumberFormat="0" applyAlignment="0" applyProtection="0"/>
    <xf numFmtId="0" fontId="10" fillId="23" borderId="20" applyNumberFormat="0" applyAlignment="0" applyProtection="0"/>
    <xf numFmtId="0" fontId="20" fillId="10" borderId="20" applyNumberFormat="0" applyAlignment="0" applyProtection="0"/>
    <xf numFmtId="0" fontId="20" fillId="10" borderId="20" applyNumberFormat="0" applyAlignment="0" applyProtection="0"/>
    <xf numFmtId="0" fontId="26" fillId="0" borderId="30" applyNumberFormat="0" applyFill="0" applyAlignment="0" applyProtection="0"/>
    <xf numFmtId="9" fontId="3" fillId="0" borderId="0" applyFont="0" applyFill="0" applyBorder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4" applyNumberFormat="0" applyAlignment="0" applyProtection="0"/>
    <xf numFmtId="0" fontId="10" fillId="23" borderId="24" applyNumberFormat="0" applyAlignment="0" applyProtection="0"/>
    <xf numFmtId="0" fontId="20" fillId="10" borderId="24" applyNumberFormat="0" applyAlignment="0" applyProtection="0"/>
    <xf numFmtId="0" fontId="20" fillId="10" borderId="24" applyNumberFormat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6" fillId="28" borderId="0" applyNumberFormat="0" applyBorder="0" applyAlignment="0" applyProtection="0"/>
    <xf numFmtId="166" fontId="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7" fontId="39" fillId="0" borderId="0">
      <protection locked="0"/>
    </xf>
    <xf numFmtId="168" fontId="39" fillId="0" borderId="0">
      <protection locked="0"/>
    </xf>
    <xf numFmtId="169" fontId="40" fillId="0" borderId="0">
      <protection locked="0"/>
    </xf>
    <xf numFmtId="169" fontId="40" fillId="0" borderId="0">
      <protection locked="0"/>
    </xf>
    <xf numFmtId="0" fontId="14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37" fillId="0" borderId="0">
      <alignment wrapText="1"/>
    </xf>
    <xf numFmtId="0" fontId="37" fillId="0" borderId="0"/>
    <xf numFmtId="9" fontId="37" fillId="0" borderId="0" applyFont="0" applyFill="0" applyBorder="0" applyAlignment="0" applyProtection="0"/>
    <xf numFmtId="0" fontId="38" fillId="0" borderId="0">
      <alignment vertical="top"/>
    </xf>
  </cellStyleXfs>
  <cellXfs count="54">
    <xf numFmtId="0" fontId="0" fillId="0" borderId="0" xfId="0"/>
    <xf numFmtId="0" fontId="5" fillId="0" borderId="0" xfId="0" applyFont="1"/>
    <xf numFmtId="0" fontId="28" fillId="0" borderId="0" xfId="0" applyFont="1"/>
    <xf numFmtId="0" fontId="30" fillId="3" borderId="0" xfId="0" applyFont="1" applyFill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/>
    </xf>
    <xf numFmtId="49" fontId="5" fillId="0" borderId="3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vertical="center" wrapText="1" shrinkToFit="1"/>
    </xf>
    <xf numFmtId="0" fontId="2" fillId="3" borderId="1" xfId="0" applyFont="1" applyFill="1" applyBorder="1" applyAlignment="1">
      <alignment vertical="center" wrapText="1"/>
    </xf>
    <xf numFmtId="0" fontId="29" fillId="0" borderId="0" xfId="0" applyFont="1"/>
    <xf numFmtId="0" fontId="33" fillId="0" borderId="0" xfId="0" applyFont="1"/>
    <xf numFmtId="3" fontId="32" fillId="0" borderId="0" xfId="1" applyNumberFormat="1" applyFont="1" applyAlignment="1">
      <alignment horizontal="right" vertical="center"/>
    </xf>
    <xf numFmtId="0" fontId="34" fillId="0" borderId="0" xfId="0" applyFont="1" applyAlignment="1">
      <alignment vertical="center"/>
    </xf>
    <xf numFmtId="4" fontId="5" fillId="0" borderId="42" xfId="0" applyNumberFormat="1" applyFont="1" applyBorder="1" applyAlignment="1">
      <alignment horizontal="center" vertical="center"/>
    </xf>
    <xf numFmtId="49" fontId="5" fillId="0" borderId="42" xfId="0" applyNumberFormat="1" applyFont="1" applyBorder="1" applyAlignment="1">
      <alignment horizontal="center" vertical="center"/>
    </xf>
    <xf numFmtId="49" fontId="2" fillId="3" borderId="43" xfId="0" applyNumberFormat="1" applyFont="1" applyFill="1" applyBorder="1" applyAlignment="1">
      <alignment horizontal="center" vertical="center"/>
    </xf>
    <xf numFmtId="49" fontId="5" fillId="0" borderId="42" xfId="2" applyNumberFormat="1" applyFont="1" applyBorder="1" applyAlignment="1">
      <alignment horizontal="center" vertical="center" shrinkToFit="1"/>
    </xf>
    <xf numFmtId="49" fontId="2" fillId="4" borderId="44" xfId="0" applyNumberFormat="1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vertical="center" wrapText="1"/>
    </xf>
    <xf numFmtId="0" fontId="35" fillId="0" borderId="0" xfId="0" applyFont="1" applyAlignment="1">
      <alignment vertical="center"/>
    </xf>
    <xf numFmtId="0" fontId="30" fillId="3" borderId="37" xfId="0" applyFont="1" applyFill="1" applyBorder="1" applyAlignment="1">
      <alignment horizontal="center" vertical="top" wrapText="1"/>
    </xf>
    <xf numFmtId="0" fontId="30" fillId="3" borderId="33" xfId="0" applyFont="1" applyFill="1" applyBorder="1" applyAlignment="1">
      <alignment horizontal="center" vertical="top" wrapText="1"/>
    </xf>
    <xf numFmtId="3" fontId="2" fillId="2" borderId="45" xfId="0" applyNumberFormat="1" applyFont="1" applyFill="1" applyBorder="1" applyAlignment="1">
      <alignment horizontal="right" vertical="center"/>
    </xf>
    <xf numFmtId="0" fontId="41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0" xfId="0" applyNumberFormat="1" applyFont="1" applyFill="1" applyAlignment="1">
      <alignment horizontal="right" vertical="center"/>
    </xf>
    <xf numFmtId="0" fontId="42" fillId="0" borderId="0" xfId="0" applyFont="1"/>
    <xf numFmtId="0" fontId="43" fillId="0" borderId="0" xfId="0" applyFont="1"/>
    <xf numFmtId="170" fontId="5" fillId="0" borderId="32" xfId="0" applyNumberFormat="1" applyFont="1" applyBorder="1" applyAlignment="1">
      <alignment horizontal="right" vertical="center" wrapText="1"/>
    </xf>
    <xf numFmtId="170" fontId="5" fillId="0" borderId="0" xfId="0" applyNumberFormat="1" applyFont="1" applyAlignment="1">
      <alignment horizontal="right" vertical="center" wrapText="1"/>
    </xf>
    <xf numFmtId="170" fontId="5" fillId="3" borderId="2" xfId="0" applyNumberFormat="1" applyFont="1" applyFill="1" applyBorder="1" applyAlignment="1">
      <alignment horizontal="right" vertical="center"/>
    </xf>
    <xf numFmtId="170" fontId="5" fillId="3" borderId="0" xfId="0" applyNumberFormat="1" applyFont="1" applyFill="1" applyAlignment="1">
      <alignment horizontal="right" vertical="center"/>
    </xf>
    <xf numFmtId="3" fontId="31" fillId="2" borderId="45" xfId="0" applyNumberFormat="1" applyFont="1" applyFill="1" applyBorder="1" applyAlignment="1">
      <alignment horizontal="right" vertical="center"/>
    </xf>
    <xf numFmtId="0" fontId="2" fillId="4" borderId="45" xfId="0" applyFont="1" applyFill="1" applyBorder="1" applyAlignment="1">
      <alignment vertical="center" wrapText="1"/>
    </xf>
    <xf numFmtId="170" fontId="5" fillId="0" borderId="40" xfId="0" applyNumberFormat="1" applyFont="1" applyBorder="1" applyAlignment="1">
      <alignment horizontal="right" vertical="center"/>
    </xf>
    <xf numFmtId="170" fontId="5" fillId="3" borderId="41" xfId="0" applyNumberFormat="1" applyFont="1" applyFill="1" applyBorder="1" applyAlignment="1">
      <alignment horizontal="right" vertical="center"/>
    </xf>
    <xf numFmtId="170" fontId="5" fillId="3" borderId="40" xfId="0" applyNumberFormat="1" applyFont="1" applyFill="1" applyBorder="1" applyAlignment="1">
      <alignment horizontal="right" vertical="center"/>
    </xf>
    <xf numFmtId="170" fontId="2" fillId="4" borderId="46" xfId="0" applyNumberFormat="1" applyFont="1" applyFill="1" applyBorder="1" applyAlignment="1">
      <alignment horizontal="right" vertical="center"/>
    </xf>
    <xf numFmtId="170" fontId="44" fillId="4" borderId="46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horizontal="center"/>
    </xf>
    <xf numFmtId="0" fontId="30" fillId="3" borderId="31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0" fontId="30" fillId="3" borderId="37" xfId="0" applyFont="1" applyFill="1" applyBorder="1" applyAlignment="1">
      <alignment horizontal="left" vertical="center"/>
    </xf>
    <xf numFmtId="0" fontId="30" fillId="27" borderId="32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</cellXfs>
  <cellStyles count="295">
    <cellStyle name="20% - Accent1 2" xfId="11" xr:uid="{00000000-0005-0000-0000-000000000000}"/>
    <cellStyle name="20% - Accent1 2 2" xfId="275" xr:uid="{00000000-0005-0000-0000-000001000000}"/>
    <cellStyle name="20% - Accent2 2" xfId="12" xr:uid="{00000000-0005-0000-0000-000002000000}"/>
    <cellStyle name="20% - Accent3 2" xfId="13" xr:uid="{00000000-0005-0000-0000-000003000000}"/>
    <cellStyle name="20% - Accent4 2" xfId="14" xr:uid="{00000000-0005-0000-0000-000004000000}"/>
    <cellStyle name="20% - Accent5 2" xfId="15" xr:uid="{00000000-0005-0000-0000-000005000000}"/>
    <cellStyle name="20% - Accent6 2" xfId="16" xr:uid="{00000000-0005-0000-0000-000006000000}"/>
    <cellStyle name="40% - Accent1 2" xfId="17" xr:uid="{00000000-0005-0000-0000-000007000000}"/>
    <cellStyle name="40% - Accent1 2 2" xfId="276" xr:uid="{00000000-0005-0000-0000-000008000000}"/>
    <cellStyle name="40% - Accent2 2" xfId="18" xr:uid="{00000000-0005-0000-0000-000009000000}"/>
    <cellStyle name="40% - Accent3 2" xfId="19" xr:uid="{00000000-0005-0000-0000-00000A000000}"/>
    <cellStyle name="40% - Accent4 2" xfId="20" xr:uid="{00000000-0005-0000-0000-00000B000000}"/>
    <cellStyle name="40% - Accent5 2" xfId="21" xr:uid="{00000000-0005-0000-0000-00000C000000}"/>
    <cellStyle name="40% - Accent6 2" xfId="22" xr:uid="{00000000-0005-0000-0000-00000D000000}"/>
    <cellStyle name="60% - Accent1 2" xfId="23" xr:uid="{00000000-0005-0000-0000-00000E000000}"/>
    <cellStyle name="60% - Accent2 2" xfId="24" xr:uid="{00000000-0005-0000-0000-00000F000000}"/>
    <cellStyle name="60% - Accent3 2" xfId="25" xr:uid="{00000000-0005-0000-0000-000010000000}"/>
    <cellStyle name="60% - Accent4 2" xfId="26" xr:uid="{00000000-0005-0000-0000-000011000000}"/>
    <cellStyle name="60% - Accent5 2" xfId="27" xr:uid="{00000000-0005-0000-0000-000012000000}"/>
    <cellStyle name="60% - Accent6 2" xfId="28" xr:uid="{00000000-0005-0000-0000-000013000000}"/>
    <cellStyle name="Accent1 2" xfId="29" xr:uid="{00000000-0005-0000-0000-000014000000}"/>
    <cellStyle name="Accent1 2 2" xfId="277" xr:uid="{00000000-0005-0000-0000-000015000000}"/>
    <cellStyle name="Accent2 2" xfId="30" xr:uid="{00000000-0005-0000-0000-000016000000}"/>
    <cellStyle name="Accent3 2" xfId="31" xr:uid="{00000000-0005-0000-0000-000017000000}"/>
    <cellStyle name="Accent4 2" xfId="32" xr:uid="{00000000-0005-0000-0000-000018000000}"/>
    <cellStyle name="Accent5 2" xfId="33" xr:uid="{00000000-0005-0000-0000-000019000000}"/>
    <cellStyle name="Accent6 2" xfId="34" xr:uid="{00000000-0005-0000-0000-00001A000000}"/>
    <cellStyle name="Bad 2" xfId="35" xr:uid="{00000000-0005-0000-0000-00001B000000}"/>
    <cellStyle name="Calculation 2" xfId="36" xr:uid="{00000000-0005-0000-0000-00001C000000}"/>
    <cellStyle name="Calculation 2 2" xfId="246" xr:uid="{00000000-0005-0000-0000-00001D000000}"/>
    <cellStyle name="Calculation 2 3" xfId="268" xr:uid="{00000000-0005-0000-0000-00001E000000}"/>
    <cellStyle name="Calculation 2 4" xfId="239" xr:uid="{00000000-0005-0000-0000-00001F000000}"/>
    <cellStyle name="Calculation 3" xfId="227" xr:uid="{00000000-0005-0000-0000-000020000000}"/>
    <cellStyle name="Calculation 3 2" xfId="245" xr:uid="{00000000-0005-0000-0000-000021000000}"/>
    <cellStyle name="Calculation 3 3" xfId="267" xr:uid="{00000000-0005-0000-0000-000022000000}"/>
    <cellStyle name="Calculation 3 4" xfId="238" xr:uid="{00000000-0005-0000-0000-000023000000}"/>
    <cellStyle name="Calculation 4" xfId="230" xr:uid="{00000000-0005-0000-0000-000024000000}"/>
    <cellStyle name="Check Cell 2" xfId="37" xr:uid="{00000000-0005-0000-0000-000025000000}"/>
    <cellStyle name="Comma 2" xfId="38" xr:uid="{00000000-0005-0000-0000-000026000000}"/>
    <cellStyle name="Comma 2 2" xfId="279" xr:uid="{00000000-0005-0000-0000-000027000000}"/>
    <cellStyle name="Comma 3" xfId="280" xr:uid="{00000000-0005-0000-0000-000028000000}"/>
    <cellStyle name="Comma 4" xfId="281" xr:uid="{00000000-0005-0000-0000-000029000000}"/>
    <cellStyle name="Comma 5" xfId="278" xr:uid="{00000000-0005-0000-0000-00002A000000}"/>
    <cellStyle name="Date" xfId="282" xr:uid="{00000000-0005-0000-0000-00002B000000}"/>
    <cellStyle name="Euro" xfId="39" xr:uid="{00000000-0005-0000-0000-00002C000000}"/>
    <cellStyle name="Explanatory Text 2" xfId="40" xr:uid="{00000000-0005-0000-0000-00002D000000}"/>
    <cellStyle name="Fixed" xfId="283" xr:uid="{00000000-0005-0000-0000-00002E000000}"/>
    <cellStyle name="Good 2" xfId="41" xr:uid="{00000000-0005-0000-0000-00002F000000}"/>
    <cellStyle name="Heading 1 2" xfId="42" xr:uid="{00000000-0005-0000-0000-000030000000}"/>
    <cellStyle name="Heading 2 2" xfId="43" xr:uid="{00000000-0005-0000-0000-000031000000}"/>
    <cellStyle name="Heading 3 2" xfId="44" xr:uid="{00000000-0005-0000-0000-000032000000}"/>
    <cellStyle name="Heading 4 2" xfId="45" xr:uid="{00000000-0005-0000-0000-000033000000}"/>
    <cellStyle name="Heading1" xfId="284" xr:uid="{00000000-0005-0000-0000-000034000000}"/>
    <cellStyle name="Heading2" xfId="285" xr:uid="{00000000-0005-0000-0000-000035000000}"/>
    <cellStyle name="Input 2" xfId="46" xr:uid="{00000000-0005-0000-0000-000036000000}"/>
    <cellStyle name="Input 2 2" xfId="248" xr:uid="{00000000-0005-0000-0000-000037000000}"/>
    <cellStyle name="Input 2 3" xfId="270" xr:uid="{00000000-0005-0000-0000-000038000000}"/>
    <cellStyle name="Input 2 4" xfId="243" xr:uid="{00000000-0005-0000-0000-000039000000}"/>
    <cellStyle name="Input 3" xfId="228" xr:uid="{00000000-0005-0000-0000-00003A000000}"/>
    <cellStyle name="Input 3 2" xfId="247" xr:uid="{00000000-0005-0000-0000-00003B000000}"/>
    <cellStyle name="Input 3 3" xfId="269" xr:uid="{00000000-0005-0000-0000-00003C000000}"/>
    <cellStyle name="Input 3 4" xfId="241" xr:uid="{00000000-0005-0000-0000-00003D000000}"/>
    <cellStyle name="Input 4" xfId="229" xr:uid="{00000000-0005-0000-0000-00003E000000}"/>
    <cellStyle name="Linked Cell 2" xfId="47" xr:uid="{00000000-0005-0000-0000-00003F000000}"/>
    <cellStyle name="MAND_x000d_CHECK.COMMAND_x000e_RENAME.COMMAND_x0008_SHOW.BAR_x000b_DELETE.MENU_x000e_DELETE.COMMAND_x000e_GET.CHA" xfId="48" xr:uid="{00000000-0005-0000-0000-000040000000}"/>
    <cellStyle name="Neutral 2" xfId="49" xr:uid="{00000000-0005-0000-0000-000041000000}"/>
    <cellStyle name="Normal 10" xfId="50" xr:uid="{00000000-0005-0000-0000-000043000000}"/>
    <cellStyle name="Normal 100" xfId="51" xr:uid="{00000000-0005-0000-0000-000044000000}"/>
    <cellStyle name="Normal 101" xfId="52" xr:uid="{00000000-0005-0000-0000-000045000000}"/>
    <cellStyle name="Normal 102" xfId="53" xr:uid="{00000000-0005-0000-0000-000046000000}"/>
    <cellStyle name="Normal 103" xfId="54" xr:uid="{00000000-0005-0000-0000-000047000000}"/>
    <cellStyle name="Normal 104" xfId="55" xr:uid="{00000000-0005-0000-0000-000048000000}"/>
    <cellStyle name="Normal 105" xfId="56" xr:uid="{00000000-0005-0000-0000-000049000000}"/>
    <cellStyle name="Normal 106" xfId="57" xr:uid="{00000000-0005-0000-0000-00004A000000}"/>
    <cellStyle name="Normal 107" xfId="58" xr:uid="{00000000-0005-0000-0000-00004B000000}"/>
    <cellStyle name="Normal 108" xfId="59" xr:uid="{00000000-0005-0000-0000-00004C000000}"/>
    <cellStyle name="Normal 109" xfId="60" xr:uid="{00000000-0005-0000-0000-00004D000000}"/>
    <cellStyle name="Normal 11" xfId="61" xr:uid="{00000000-0005-0000-0000-00004E000000}"/>
    <cellStyle name="Normal 110" xfId="62" xr:uid="{00000000-0005-0000-0000-00004F000000}"/>
    <cellStyle name="Normal 111" xfId="63" xr:uid="{00000000-0005-0000-0000-000050000000}"/>
    <cellStyle name="Normal 112" xfId="64" xr:uid="{00000000-0005-0000-0000-000051000000}"/>
    <cellStyle name="Normal 113" xfId="65" xr:uid="{00000000-0005-0000-0000-000052000000}"/>
    <cellStyle name="Normal 114" xfId="66" xr:uid="{00000000-0005-0000-0000-000053000000}"/>
    <cellStyle name="Normal 115" xfId="67" xr:uid="{00000000-0005-0000-0000-000054000000}"/>
    <cellStyle name="Normal 116" xfId="68" xr:uid="{00000000-0005-0000-0000-000055000000}"/>
    <cellStyle name="Normal 117" xfId="69" xr:uid="{00000000-0005-0000-0000-000056000000}"/>
    <cellStyle name="Normal 118" xfId="70" xr:uid="{00000000-0005-0000-0000-000057000000}"/>
    <cellStyle name="Normal 119" xfId="71" xr:uid="{00000000-0005-0000-0000-000058000000}"/>
    <cellStyle name="Normal 12" xfId="72" xr:uid="{00000000-0005-0000-0000-000059000000}"/>
    <cellStyle name="Normal 120" xfId="73" xr:uid="{00000000-0005-0000-0000-00005A000000}"/>
    <cellStyle name="Normal 121" xfId="74" xr:uid="{00000000-0005-0000-0000-00005B000000}"/>
    <cellStyle name="Normal 122" xfId="75" xr:uid="{00000000-0005-0000-0000-00005C000000}"/>
    <cellStyle name="Normal 123" xfId="76" xr:uid="{00000000-0005-0000-0000-00005D000000}"/>
    <cellStyle name="Normal 124" xfId="77" xr:uid="{00000000-0005-0000-0000-00005E000000}"/>
    <cellStyle name="Normal 125" xfId="78" xr:uid="{00000000-0005-0000-0000-00005F000000}"/>
    <cellStyle name="Normal 126" xfId="79" xr:uid="{00000000-0005-0000-0000-000060000000}"/>
    <cellStyle name="Normal 127" xfId="80" xr:uid="{00000000-0005-0000-0000-000061000000}"/>
    <cellStyle name="Normal 128" xfId="81" xr:uid="{00000000-0005-0000-0000-000062000000}"/>
    <cellStyle name="Normal 129" xfId="82" xr:uid="{00000000-0005-0000-0000-000063000000}"/>
    <cellStyle name="Normal 13" xfId="83" xr:uid="{00000000-0005-0000-0000-000064000000}"/>
    <cellStyle name="Normal 130" xfId="84" xr:uid="{00000000-0005-0000-0000-000065000000}"/>
    <cellStyle name="Normal 131" xfId="85" xr:uid="{00000000-0005-0000-0000-000066000000}"/>
    <cellStyle name="Normal 132" xfId="86" xr:uid="{00000000-0005-0000-0000-000067000000}"/>
    <cellStyle name="Normal 133" xfId="87" xr:uid="{00000000-0005-0000-0000-000068000000}"/>
    <cellStyle name="Normal 134" xfId="88" xr:uid="{00000000-0005-0000-0000-000069000000}"/>
    <cellStyle name="Normal 135" xfId="89" xr:uid="{00000000-0005-0000-0000-00006A000000}"/>
    <cellStyle name="Normal 136" xfId="90" xr:uid="{00000000-0005-0000-0000-00006B000000}"/>
    <cellStyle name="Normal 137" xfId="91" xr:uid="{00000000-0005-0000-0000-00006C000000}"/>
    <cellStyle name="Normal 138" xfId="92" xr:uid="{00000000-0005-0000-0000-00006D000000}"/>
    <cellStyle name="Normal 139" xfId="93" xr:uid="{00000000-0005-0000-0000-00006E000000}"/>
    <cellStyle name="Normal 14" xfId="94" xr:uid="{00000000-0005-0000-0000-00006F000000}"/>
    <cellStyle name="Normal 140" xfId="95" xr:uid="{00000000-0005-0000-0000-000070000000}"/>
    <cellStyle name="Normal 141" xfId="96" xr:uid="{00000000-0005-0000-0000-000071000000}"/>
    <cellStyle name="Normal 142" xfId="97" xr:uid="{00000000-0005-0000-0000-000072000000}"/>
    <cellStyle name="Normal 143" xfId="98" xr:uid="{00000000-0005-0000-0000-000073000000}"/>
    <cellStyle name="Normal 144" xfId="99" xr:uid="{00000000-0005-0000-0000-000074000000}"/>
    <cellStyle name="Normal 145" xfId="100" xr:uid="{00000000-0005-0000-0000-000075000000}"/>
    <cellStyle name="Normal 146" xfId="101" xr:uid="{00000000-0005-0000-0000-000076000000}"/>
    <cellStyle name="Normal 147" xfId="102" xr:uid="{00000000-0005-0000-0000-000077000000}"/>
    <cellStyle name="Normal 148" xfId="103" xr:uid="{00000000-0005-0000-0000-000078000000}"/>
    <cellStyle name="Normal 149" xfId="104" xr:uid="{00000000-0005-0000-0000-000079000000}"/>
    <cellStyle name="Normal 15" xfId="105" xr:uid="{00000000-0005-0000-0000-00007A000000}"/>
    <cellStyle name="Normal 150" xfId="106" xr:uid="{00000000-0005-0000-0000-00007B000000}"/>
    <cellStyle name="Normal 151" xfId="107" xr:uid="{00000000-0005-0000-0000-00007C000000}"/>
    <cellStyle name="Normal 152" xfId="214" xr:uid="{00000000-0005-0000-0000-00007D000000}"/>
    <cellStyle name="Normal 152 2" xfId="255" xr:uid="{00000000-0005-0000-0000-00007E000000}"/>
    <cellStyle name="Normal 153" xfId="108" xr:uid="{00000000-0005-0000-0000-00007F000000}"/>
    <cellStyle name="Normal 154" xfId="109" xr:uid="{00000000-0005-0000-0000-000080000000}"/>
    <cellStyle name="Normal 155" xfId="110" xr:uid="{00000000-0005-0000-0000-000081000000}"/>
    <cellStyle name="Normal 156" xfId="111" xr:uid="{00000000-0005-0000-0000-000082000000}"/>
    <cellStyle name="Normal 157" xfId="112" xr:uid="{00000000-0005-0000-0000-000083000000}"/>
    <cellStyle name="Normal 158" xfId="113" xr:uid="{00000000-0005-0000-0000-000084000000}"/>
    <cellStyle name="Normal 159" xfId="114" xr:uid="{00000000-0005-0000-0000-000085000000}"/>
    <cellStyle name="Normal 16" xfId="115" xr:uid="{00000000-0005-0000-0000-000086000000}"/>
    <cellStyle name="Normal 160" xfId="215" xr:uid="{00000000-0005-0000-0000-000087000000}"/>
    <cellStyle name="Normal 160 2" xfId="257" xr:uid="{00000000-0005-0000-0000-000088000000}"/>
    <cellStyle name="Normal 161" xfId="217" xr:uid="{00000000-0005-0000-0000-000089000000}"/>
    <cellStyle name="Normal 161 2" xfId="259" xr:uid="{00000000-0005-0000-0000-00008A000000}"/>
    <cellStyle name="Normal 162" xfId="219" xr:uid="{00000000-0005-0000-0000-00008B000000}"/>
    <cellStyle name="Normal 162 2" xfId="261" xr:uid="{00000000-0005-0000-0000-00008C000000}"/>
    <cellStyle name="Normal 163" xfId="221" xr:uid="{00000000-0005-0000-0000-00008D000000}"/>
    <cellStyle name="Normal 163 2" xfId="263" xr:uid="{00000000-0005-0000-0000-00008E000000}"/>
    <cellStyle name="Normal 164" xfId="223" xr:uid="{00000000-0005-0000-0000-00008F000000}"/>
    <cellStyle name="Normal 164 2" xfId="265" xr:uid="{00000000-0005-0000-0000-000090000000}"/>
    <cellStyle name="Normal 165" xfId="10" xr:uid="{00000000-0005-0000-0000-000091000000}"/>
    <cellStyle name="Normal 165 2" xfId="244" xr:uid="{00000000-0005-0000-0000-000092000000}"/>
    <cellStyle name="Normal 166" xfId="234" xr:uid="{00000000-0005-0000-0000-000093000000}"/>
    <cellStyle name="Normal 17" xfId="116" xr:uid="{00000000-0005-0000-0000-000094000000}"/>
    <cellStyle name="Normal 18" xfId="117" xr:uid="{00000000-0005-0000-0000-000095000000}"/>
    <cellStyle name="Normal 19" xfId="118" xr:uid="{00000000-0005-0000-0000-000096000000}"/>
    <cellStyle name="Normal 2" xfId="9" xr:uid="{00000000-0005-0000-0000-000097000000}"/>
    <cellStyle name="Normal 2 2" xfId="119" xr:uid="{00000000-0005-0000-0000-000098000000}"/>
    <cellStyle name="Normal 2 2 2" xfId="287" xr:uid="{00000000-0005-0000-0000-000099000000}"/>
    <cellStyle name="Normal 2 3" xfId="286" xr:uid="{00000000-0005-0000-0000-00009A000000}"/>
    <cellStyle name="Normal 20" xfId="120" xr:uid="{00000000-0005-0000-0000-00009B000000}"/>
    <cellStyle name="Normal 21" xfId="121" xr:uid="{00000000-0005-0000-0000-00009C000000}"/>
    <cellStyle name="Normal 22" xfId="122" xr:uid="{00000000-0005-0000-0000-00009D000000}"/>
    <cellStyle name="Normal 23" xfId="123" xr:uid="{00000000-0005-0000-0000-00009E000000}"/>
    <cellStyle name="Normal 24" xfId="124" xr:uid="{00000000-0005-0000-0000-00009F000000}"/>
    <cellStyle name="Normal 25" xfId="125" xr:uid="{00000000-0005-0000-0000-0000A0000000}"/>
    <cellStyle name="Normal 26" xfId="126" xr:uid="{00000000-0005-0000-0000-0000A1000000}"/>
    <cellStyle name="Normal 27" xfId="127" xr:uid="{00000000-0005-0000-0000-0000A2000000}"/>
    <cellStyle name="Normal 28" xfId="128" xr:uid="{00000000-0005-0000-0000-0000A3000000}"/>
    <cellStyle name="Normal 29" xfId="129" xr:uid="{00000000-0005-0000-0000-0000A4000000}"/>
    <cellStyle name="Normal 3" xfId="130" xr:uid="{00000000-0005-0000-0000-0000A5000000}"/>
    <cellStyle name="Normal 3 2" xfId="289" xr:uid="{00000000-0005-0000-0000-0000A6000000}"/>
    <cellStyle name="Normal 3 3" xfId="288" xr:uid="{00000000-0005-0000-0000-0000A7000000}"/>
    <cellStyle name="Normal 30" xfId="131" xr:uid="{00000000-0005-0000-0000-0000A8000000}"/>
    <cellStyle name="Normal 31" xfId="132" xr:uid="{00000000-0005-0000-0000-0000A9000000}"/>
    <cellStyle name="Normal 32" xfId="133" xr:uid="{00000000-0005-0000-0000-0000AA000000}"/>
    <cellStyle name="Normal 33" xfId="134" xr:uid="{00000000-0005-0000-0000-0000AB000000}"/>
    <cellStyle name="Normal 34" xfId="135" xr:uid="{00000000-0005-0000-0000-0000AC000000}"/>
    <cellStyle name="Normal 35" xfId="136" xr:uid="{00000000-0005-0000-0000-0000AD000000}"/>
    <cellStyle name="Normal 36" xfId="137" xr:uid="{00000000-0005-0000-0000-0000AE000000}"/>
    <cellStyle name="Normal 37" xfId="138" xr:uid="{00000000-0005-0000-0000-0000AF000000}"/>
    <cellStyle name="Normal 38" xfId="139" xr:uid="{00000000-0005-0000-0000-0000B0000000}"/>
    <cellStyle name="Normal 39" xfId="140" xr:uid="{00000000-0005-0000-0000-0000B1000000}"/>
    <cellStyle name="Normal 4" xfId="141" xr:uid="{00000000-0005-0000-0000-0000B2000000}"/>
    <cellStyle name="Normal 40" xfId="142" xr:uid="{00000000-0005-0000-0000-0000B3000000}"/>
    <cellStyle name="Normal 41" xfId="143" xr:uid="{00000000-0005-0000-0000-0000B4000000}"/>
    <cellStyle name="Normal 42" xfId="144" xr:uid="{00000000-0005-0000-0000-0000B5000000}"/>
    <cellStyle name="Normal 43" xfId="145" xr:uid="{00000000-0005-0000-0000-0000B6000000}"/>
    <cellStyle name="Normal 44" xfId="146" xr:uid="{00000000-0005-0000-0000-0000B7000000}"/>
    <cellStyle name="Normal 45" xfId="147" xr:uid="{00000000-0005-0000-0000-0000B8000000}"/>
    <cellStyle name="Normal 46" xfId="148" xr:uid="{00000000-0005-0000-0000-0000B9000000}"/>
    <cellStyle name="Normal 47" xfId="149" xr:uid="{00000000-0005-0000-0000-0000BA000000}"/>
    <cellStyle name="Normal 48" xfId="150" xr:uid="{00000000-0005-0000-0000-0000BB000000}"/>
    <cellStyle name="Normal 49" xfId="151" xr:uid="{00000000-0005-0000-0000-0000BC000000}"/>
    <cellStyle name="Normal 5" xfId="152" xr:uid="{00000000-0005-0000-0000-0000BD000000}"/>
    <cellStyle name="Normal 5 2" xfId="290" xr:uid="{00000000-0005-0000-0000-0000BE000000}"/>
    <cellStyle name="Normal 50" xfId="153" xr:uid="{00000000-0005-0000-0000-0000BF000000}"/>
    <cellStyle name="Normal 51" xfId="154" xr:uid="{00000000-0005-0000-0000-0000C0000000}"/>
    <cellStyle name="Normal 52" xfId="155" xr:uid="{00000000-0005-0000-0000-0000C1000000}"/>
    <cellStyle name="Normal 53" xfId="156" xr:uid="{00000000-0005-0000-0000-0000C2000000}"/>
    <cellStyle name="Normal 54" xfId="157" xr:uid="{00000000-0005-0000-0000-0000C3000000}"/>
    <cellStyle name="Normal 55" xfId="158" xr:uid="{00000000-0005-0000-0000-0000C4000000}"/>
    <cellStyle name="Normal 56" xfId="159" xr:uid="{00000000-0005-0000-0000-0000C5000000}"/>
    <cellStyle name="Normal 57" xfId="160" xr:uid="{00000000-0005-0000-0000-0000C6000000}"/>
    <cellStyle name="Normal 58" xfId="161" xr:uid="{00000000-0005-0000-0000-0000C7000000}"/>
    <cellStyle name="Normal 59" xfId="162" xr:uid="{00000000-0005-0000-0000-0000C8000000}"/>
    <cellStyle name="Normal 6" xfId="163" xr:uid="{00000000-0005-0000-0000-0000C9000000}"/>
    <cellStyle name="Normal 6 2" xfId="291" xr:uid="{00000000-0005-0000-0000-0000CA000000}"/>
    <cellStyle name="Normal 60" xfId="164" xr:uid="{00000000-0005-0000-0000-0000CB000000}"/>
    <cellStyle name="Normal 61" xfId="165" xr:uid="{00000000-0005-0000-0000-0000CC000000}"/>
    <cellStyle name="Normal 62" xfId="166" xr:uid="{00000000-0005-0000-0000-0000CD000000}"/>
    <cellStyle name="Normal 63" xfId="167" xr:uid="{00000000-0005-0000-0000-0000CE000000}"/>
    <cellStyle name="Normal 64" xfId="168" xr:uid="{00000000-0005-0000-0000-0000CF000000}"/>
    <cellStyle name="Normal 65" xfId="169" xr:uid="{00000000-0005-0000-0000-0000D0000000}"/>
    <cellStyle name="Normal 66" xfId="170" xr:uid="{00000000-0005-0000-0000-0000D1000000}"/>
    <cellStyle name="Normal 67" xfId="171" xr:uid="{00000000-0005-0000-0000-0000D2000000}"/>
    <cellStyle name="Normal 68" xfId="172" xr:uid="{00000000-0005-0000-0000-0000D3000000}"/>
    <cellStyle name="Normal 69" xfId="173" xr:uid="{00000000-0005-0000-0000-0000D4000000}"/>
    <cellStyle name="Normal 7" xfId="174" xr:uid="{00000000-0005-0000-0000-0000D5000000}"/>
    <cellStyle name="Normal 70" xfId="175" xr:uid="{00000000-0005-0000-0000-0000D6000000}"/>
    <cellStyle name="Normal 71" xfId="176" xr:uid="{00000000-0005-0000-0000-0000D7000000}"/>
    <cellStyle name="Normal 72" xfId="177" xr:uid="{00000000-0005-0000-0000-0000D8000000}"/>
    <cellStyle name="Normal 73" xfId="178" xr:uid="{00000000-0005-0000-0000-0000D9000000}"/>
    <cellStyle name="Normal 74" xfId="179" xr:uid="{00000000-0005-0000-0000-0000DA000000}"/>
    <cellStyle name="Normal 75" xfId="180" xr:uid="{00000000-0005-0000-0000-0000DB000000}"/>
    <cellStyle name="Normal 76" xfId="181" xr:uid="{00000000-0005-0000-0000-0000DC000000}"/>
    <cellStyle name="Normal 77" xfId="182" xr:uid="{00000000-0005-0000-0000-0000DD000000}"/>
    <cellStyle name="Normal 78" xfId="183" xr:uid="{00000000-0005-0000-0000-0000DE000000}"/>
    <cellStyle name="Normal 79" xfId="184" xr:uid="{00000000-0005-0000-0000-0000DF000000}"/>
    <cellStyle name="Normal 8" xfId="185" xr:uid="{00000000-0005-0000-0000-0000E0000000}"/>
    <cellStyle name="Normal 80" xfId="186" xr:uid="{00000000-0005-0000-0000-0000E1000000}"/>
    <cellStyle name="Normal 81" xfId="187" xr:uid="{00000000-0005-0000-0000-0000E2000000}"/>
    <cellStyle name="Normal 82" xfId="188" xr:uid="{00000000-0005-0000-0000-0000E3000000}"/>
    <cellStyle name="Normal 83" xfId="189" xr:uid="{00000000-0005-0000-0000-0000E4000000}"/>
    <cellStyle name="Normal 84" xfId="190" xr:uid="{00000000-0005-0000-0000-0000E5000000}"/>
    <cellStyle name="Normal 85" xfId="191" xr:uid="{00000000-0005-0000-0000-0000E6000000}"/>
    <cellStyle name="Normal 86" xfId="192" xr:uid="{00000000-0005-0000-0000-0000E7000000}"/>
    <cellStyle name="Normal 87" xfId="193" xr:uid="{00000000-0005-0000-0000-0000E8000000}"/>
    <cellStyle name="Normal 88" xfId="194" xr:uid="{00000000-0005-0000-0000-0000E9000000}"/>
    <cellStyle name="Normal 89" xfId="195" xr:uid="{00000000-0005-0000-0000-0000EA000000}"/>
    <cellStyle name="Normal 9" xfId="196" xr:uid="{00000000-0005-0000-0000-0000EB000000}"/>
    <cellStyle name="Normal 90" xfId="197" xr:uid="{00000000-0005-0000-0000-0000EC000000}"/>
    <cellStyle name="Normal 91" xfId="198" xr:uid="{00000000-0005-0000-0000-0000ED000000}"/>
    <cellStyle name="Normal 92" xfId="199" xr:uid="{00000000-0005-0000-0000-0000EE000000}"/>
    <cellStyle name="Normal 93" xfId="200" xr:uid="{00000000-0005-0000-0000-0000EF000000}"/>
    <cellStyle name="Normal 94" xfId="201" xr:uid="{00000000-0005-0000-0000-0000F0000000}"/>
    <cellStyle name="Normal 95" xfId="202" xr:uid="{00000000-0005-0000-0000-0000F1000000}"/>
    <cellStyle name="Normal 96" xfId="203" xr:uid="{00000000-0005-0000-0000-0000F2000000}"/>
    <cellStyle name="Normal 97" xfId="204" xr:uid="{00000000-0005-0000-0000-0000F3000000}"/>
    <cellStyle name="Normal 98" xfId="205" xr:uid="{00000000-0005-0000-0000-0000F4000000}"/>
    <cellStyle name="Normal 99" xfId="206" xr:uid="{00000000-0005-0000-0000-0000F5000000}"/>
    <cellStyle name="normální_Rezervy_prez_1_12_03" xfId="207" xr:uid="{00000000-0005-0000-0000-0000F6000000}"/>
    <cellStyle name="Normalno" xfId="0" builtinId="0"/>
    <cellStyle name="Normalno 2" xfId="1" xr:uid="{00000000-0005-0000-0000-0000F7000000}"/>
    <cellStyle name="Normalno 2 2" xfId="5" xr:uid="{00000000-0005-0000-0000-0000F8000000}"/>
    <cellStyle name="Normalno 3" xfId="6" xr:uid="{00000000-0005-0000-0000-0000F9000000}"/>
    <cellStyle name="Note 2" xfId="208" xr:uid="{00000000-0005-0000-0000-0000FA000000}"/>
    <cellStyle name="Note 3" xfId="231" xr:uid="{00000000-0005-0000-0000-0000FB000000}"/>
    <cellStyle name="Note 4" xfId="235" xr:uid="{00000000-0005-0000-0000-0000FC000000}"/>
    <cellStyle name="Note 5" xfId="236" xr:uid="{00000000-0005-0000-0000-0000FD000000}"/>
    <cellStyle name="Obično 2" xfId="2" xr:uid="{00000000-0005-0000-0000-0000FE000000}"/>
    <cellStyle name="Obično 2 2" xfId="3" xr:uid="{00000000-0005-0000-0000-0000FF000000}"/>
    <cellStyle name="Obično 3" xfId="7" xr:uid="{00000000-0005-0000-0000-000000010000}"/>
    <cellStyle name="Obično 3 2" xfId="216" xr:uid="{00000000-0005-0000-0000-000001010000}"/>
    <cellStyle name="Obično 3 2 2" xfId="258" xr:uid="{00000000-0005-0000-0000-000002010000}"/>
    <cellStyle name="Obično 3 3" xfId="218" xr:uid="{00000000-0005-0000-0000-000003010000}"/>
    <cellStyle name="Obično 3 3 2" xfId="260" xr:uid="{00000000-0005-0000-0000-000004010000}"/>
    <cellStyle name="Obično 3 4" xfId="220" xr:uid="{00000000-0005-0000-0000-000005010000}"/>
    <cellStyle name="Obično 3 4 2" xfId="262" xr:uid="{00000000-0005-0000-0000-000006010000}"/>
    <cellStyle name="Obično 3 5" xfId="222" xr:uid="{00000000-0005-0000-0000-000007010000}"/>
    <cellStyle name="Obično 3 5 2" xfId="264" xr:uid="{00000000-0005-0000-0000-000008010000}"/>
    <cellStyle name="Obično 3 6" xfId="224" xr:uid="{00000000-0005-0000-0000-000009010000}"/>
    <cellStyle name="Obično 3 6 2" xfId="266" xr:uid="{00000000-0005-0000-0000-00000A010000}"/>
    <cellStyle name="Obično 3 7" xfId="256" xr:uid="{00000000-0005-0000-0000-00000B010000}"/>
    <cellStyle name="Obično 4" xfId="4" xr:uid="{00000000-0005-0000-0000-00000C010000}"/>
    <cellStyle name="Obično 4 2" xfId="8" xr:uid="{00000000-0005-0000-0000-00000D010000}"/>
    <cellStyle name="Obično_01 premija(T.1)" xfId="292" xr:uid="{00000000-0005-0000-0000-00000E010000}"/>
    <cellStyle name="Output 2" xfId="209" xr:uid="{00000000-0005-0000-0000-00000F010000}"/>
    <cellStyle name="Output 2 2" xfId="253" xr:uid="{00000000-0005-0000-0000-000010010000}"/>
    <cellStyle name="Output 2 3" xfId="273" xr:uid="{00000000-0005-0000-0000-000011010000}"/>
    <cellStyle name="Output 2 4" xfId="242" xr:uid="{00000000-0005-0000-0000-000012010000}"/>
    <cellStyle name="Output 3" xfId="232" xr:uid="{00000000-0005-0000-0000-000013010000}"/>
    <cellStyle name="Output 3 2" xfId="251" xr:uid="{00000000-0005-0000-0000-000014010000}"/>
    <cellStyle name="Output 3 3" xfId="271" xr:uid="{00000000-0005-0000-0000-000015010000}"/>
    <cellStyle name="Output 3 4" xfId="240" xr:uid="{00000000-0005-0000-0000-000016010000}"/>
    <cellStyle name="Output 4" xfId="226" xr:uid="{00000000-0005-0000-0000-000017010000}"/>
    <cellStyle name="Percent 2" xfId="250" xr:uid="{00000000-0005-0000-0000-000018010000}"/>
    <cellStyle name="Percent 2 2" xfId="293" xr:uid="{00000000-0005-0000-0000-000019010000}"/>
    <cellStyle name="Standard_0103_s Versicherung" xfId="210" xr:uid="{00000000-0005-0000-0000-00001A010000}"/>
    <cellStyle name="Style 1" xfId="294" xr:uid="{00000000-0005-0000-0000-00001B010000}"/>
    <cellStyle name="Title 2" xfId="211" xr:uid="{00000000-0005-0000-0000-00001C010000}"/>
    <cellStyle name="Total 2" xfId="212" xr:uid="{00000000-0005-0000-0000-00001D010000}"/>
    <cellStyle name="Total 2 2" xfId="254" xr:uid="{00000000-0005-0000-0000-00001E010000}"/>
    <cellStyle name="Total 2 3" xfId="274" xr:uid="{00000000-0005-0000-0000-00001F010000}"/>
    <cellStyle name="Total 2 4" xfId="237" xr:uid="{00000000-0005-0000-0000-000020010000}"/>
    <cellStyle name="Total 3" xfId="233" xr:uid="{00000000-0005-0000-0000-000021010000}"/>
    <cellStyle name="Total 3 2" xfId="252" xr:uid="{00000000-0005-0000-0000-000022010000}"/>
    <cellStyle name="Total 3 3" xfId="272" xr:uid="{00000000-0005-0000-0000-000023010000}"/>
    <cellStyle name="Total 3 4" xfId="249" xr:uid="{00000000-0005-0000-0000-000024010000}"/>
    <cellStyle name="Total 4" xfId="225" xr:uid="{00000000-0005-0000-0000-000025010000}"/>
    <cellStyle name="Warning Text 2" xfId="213" xr:uid="{00000000-0005-0000-0000-00002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55"/>
  <sheetViews>
    <sheetView showGridLines="0" tabSelected="1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customWidth="1"/>
    <col min="2" max="2" width="57.28515625" customWidth="1"/>
    <col min="3" max="3" width="23.42578125" customWidth="1"/>
    <col min="4" max="4" width="21.28515625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44" t="s">
        <v>54</v>
      </c>
      <c r="B5" s="44"/>
      <c r="C5" s="44"/>
      <c r="D5" s="44"/>
      <c r="E5" s="44"/>
      <c r="F5" s="44"/>
      <c r="G5" s="44"/>
      <c r="H5" s="12"/>
    </row>
    <row r="6" spans="1:8" ht="17.25" x14ac:dyDescent="0.3">
      <c r="A6" s="2"/>
    </row>
    <row r="7" spans="1:8" s="1" customFormat="1" ht="19.5" thickBot="1" x14ac:dyDescent="0.35">
      <c r="A7" s="13" t="s">
        <v>61</v>
      </c>
    </row>
    <row r="8" spans="1:8" s="1" customFormat="1" ht="17.25" customHeight="1" x14ac:dyDescent="0.2">
      <c r="A8" s="45" t="s">
        <v>0</v>
      </c>
      <c r="B8" s="48" t="s">
        <v>29</v>
      </c>
      <c r="C8" s="51" t="s">
        <v>65</v>
      </c>
      <c r="D8" s="51"/>
      <c r="E8" s="51" t="s">
        <v>64</v>
      </c>
      <c r="F8" s="51"/>
      <c r="G8" s="24" t="s">
        <v>55</v>
      </c>
    </row>
    <row r="9" spans="1:8" s="1" customFormat="1" ht="15" customHeight="1" x14ac:dyDescent="0.2">
      <c r="A9" s="46"/>
      <c r="B9" s="49"/>
      <c r="C9" s="3" t="s">
        <v>57</v>
      </c>
      <c r="D9" s="3" t="s">
        <v>52</v>
      </c>
      <c r="E9" s="3" t="s">
        <v>57</v>
      </c>
      <c r="F9" s="3" t="s">
        <v>52</v>
      </c>
      <c r="G9" s="52" t="s">
        <v>66</v>
      </c>
    </row>
    <row r="10" spans="1:8" s="1" customFormat="1" ht="21" customHeight="1" thickBot="1" x14ac:dyDescent="0.25">
      <c r="A10" s="47"/>
      <c r="B10" s="50"/>
      <c r="C10" s="4" t="s">
        <v>60</v>
      </c>
      <c r="D10" s="23" t="s">
        <v>53</v>
      </c>
      <c r="E10" s="4" t="s">
        <v>68</v>
      </c>
      <c r="F10" s="23" t="s">
        <v>53</v>
      </c>
      <c r="G10" s="53"/>
    </row>
    <row r="11" spans="1:8" s="1" customFormat="1" ht="16.5" customHeight="1" x14ac:dyDescent="0.2">
      <c r="A11" s="5" t="s">
        <v>1</v>
      </c>
      <c r="B11" s="6" t="s">
        <v>34</v>
      </c>
      <c r="C11" s="27">
        <f>FBiH!C11+RS!C11</f>
        <v>23436355</v>
      </c>
      <c r="D11" s="33">
        <f>C11/C$35*100</f>
        <v>5.4584293507774788</v>
      </c>
      <c r="E11" s="27">
        <f>FBiH!E11+RS!E11</f>
        <v>21994832.399999999</v>
      </c>
      <c r="F11" s="33">
        <f>E11/E$35*100</f>
        <v>4.6737222768323994</v>
      </c>
      <c r="G11" s="39">
        <f>E11/C11*100</f>
        <v>93.849203086401445</v>
      </c>
    </row>
    <row r="12" spans="1:8" s="1" customFormat="1" ht="17.100000000000001" customHeight="1" x14ac:dyDescent="0.2">
      <c r="A12" s="16" t="s">
        <v>2</v>
      </c>
      <c r="B12" s="6" t="s">
        <v>35</v>
      </c>
      <c r="C12" s="27">
        <f>FBiH!C12+RS!C12</f>
        <v>8143394</v>
      </c>
      <c r="D12" s="34">
        <f t="shared" ref="D12:D28" si="0">C12/C$35*100</f>
        <v>1.8966319986425031</v>
      </c>
      <c r="E12" s="27">
        <f>FBiH!E12+RS!E12</f>
        <v>10100002.27</v>
      </c>
      <c r="F12" s="34">
        <f t="shared" ref="F12:F28" si="1">E12/E$35*100</f>
        <v>2.1461680065066924</v>
      </c>
      <c r="G12" s="39">
        <f t="shared" ref="G12:G28" si="2">E12/C12*100</f>
        <v>124.02693852219357</v>
      </c>
    </row>
    <row r="13" spans="1:8" s="1" customFormat="1" ht="17.100000000000001" customHeight="1" x14ac:dyDescent="0.2">
      <c r="A13" s="16" t="s">
        <v>3</v>
      </c>
      <c r="B13" s="6" t="s">
        <v>36</v>
      </c>
      <c r="C13" s="27">
        <f>FBiH!C13+RS!C13</f>
        <v>66387913</v>
      </c>
      <c r="D13" s="34">
        <f t="shared" si="0"/>
        <v>15.462034640457603</v>
      </c>
      <c r="E13" s="27">
        <f>FBiH!E13+RS!E13</f>
        <v>79947980.310000002</v>
      </c>
      <c r="F13" s="34">
        <f t="shared" si="1"/>
        <v>16.988292966606334</v>
      </c>
      <c r="G13" s="39">
        <f t="shared" si="2"/>
        <v>120.4255062363536</v>
      </c>
    </row>
    <row r="14" spans="1:8" s="1" customFormat="1" ht="17.100000000000001" customHeight="1" x14ac:dyDescent="0.2">
      <c r="A14" s="17" t="s">
        <v>4</v>
      </c>
      <c r="B14" s="6" t="s">
        <v>37</v>
      </c>
      <c r="C14" s="27">
        <f>FBiH!C14+RS!C14</f>
        <v>600</v>
      </c>
      <c r="D14" s="34">
        <f t="shared" si="0"/>
        <v>1.3974261827261482E-4</v>
      </c>
      <c r="E14" s="27">
        <f>FBiH!E14+RS!E14</f>
        <v>434.58</v>
      </c>
      <c r="F14" s="34">
        <f t="shared" si="1"/>
        <v>9.234470125200065E-5</v>
      </c>
      <c r="G14" s="39">
        <f t="shared" si="2"/>
        <v>72.429999999999993</v>
      </c>
    </row>
    <row r="15" spans="1:8" s="1" customFormat="1" ht="17.100000000000001" customHeight="1" x14ac:dyDescent="0.2">
      <c r="A15" s="17" t="s">
        <v>5</v>
      </c>
      <c r="B15" s="6" t="s">
        <v>39</v>
      </c>
      <c r="C15" s="27">
        <f>FBiH!C15+RS!C15</f>
        <v>0</v>
      </c>
      <c r="D15" s="34">
        <f t="shared" si="0"/>
        <v>0</v>
      </c>
      <c r="E15" s="27">
        <f>FBiH!E15+RS!E15</f>
        <v>14115</v>
      </c>
      <c r="F15" s="34">
        <f t="shared" si="1"/>
        <v>2.9993222379584637E-3</v>
      </c>
      <c r="G15" s="39" t="s">
        <v>56</v>
      </c>
    </row>
    <row r="16" spans="1:8" s="1" customFormat="1" ht="17.100000000000001" customHeight="1" x14ac:dyDescent="0.2">
      <c r="A16" s="17" t="s">
        <v>6</v>
      </c>
      <c r="B16" s="6" t="s">
        <v>40</v>
      </c>
      <c r="C16" s="27">
        <f>FBiH!C16+RS!C16</f>
        <v>250570</v>
      </c>
      <c r="D16" s="34">
        <f t="shared" si="0"/>
        <v>5.8358846434281825E-2</v>
      </c>
      <c r="E16" s="27">
        <f>FBiH!E16+RS!E16</f>
        <v>0</v>
      </c>
      <c r="F16" s="34">
        <f t="shared" si="1"/>
        <v>0</v>
      </c>
      <c r="G16" s="39">
        <f t="shared" si="2"/>
        <v>0</v>
      </c>
    </row>
    <row r="17" spans="1:7" s="1" customFormat="1" ht="17.100000000000001" customHeight="1" x14ac:dyDescent="0.2">
      <c r="A17" s="17" t="s">
        <v>7</v>
      </c>
      <c r="B17" s="6" t="s">
        <v>41</v>
      </c>
      <c r="C17" s="27">
        <f>FBiH!C17+RS!C17</f>
        <v>462454</v>
      </c>
      <c r="D17" s="34">
        <f t="shared" si="0"/>
        <v>0.10770755465107301</v>
      </c>
      <c r="E17" s="27">
        <f>FBiH!E17+RS!E17</f>
        <v>366153.24</v>
      </c>
      <c r="F17" s="34">
        <f t="shared" si="1"/>
        <v>7.7804573519840048E-2</v>
      </c>
      <c r="G17" s="39">
        <f t="shared" si="2"/>
        <v>79.176142924485461</v>
      </c>
    </row>
    <row r="18" spans="1:7" s="1" customFormat="1" ht="17.100000000000001" customHeight="1" x14ac:dyDescent="0.2">
      <c r="A18" s="17" t="s">
        <v>8</v>
      </c>
      <c r="B18" s="6" t="s">
        <v>42</v>
      </c>
      <c r="C18" s="27">
        <f>FBiH!C18+RS!C18</f>
        <v>19758750</v>
      </c>
      <c r="D18" s="34">
        <f t="shared" si="0"/>
        <v>4.6018990979900458</v>
      </c>
      <c r="E18" s="27">
        <f>FBiH!E18+RS!E18</f>
        <v>25995023.670000002</v>
      </c>
      <c r="F18" s="34">
        <f t="shared" si="1"/>
        <v>5.5237302564426241</v>
      </c>
      <c r="G18" s="39">
        <f t="shared" si="2"/>
        <v>131.56208601252609</v>
      </c>
    </row>
    <row r="19" spans="1:7" s="1" customFormat="1" ht="17.100000000000001" customHeight="1" x14ac:dyDescent="0.2">
      <c r="A19" s="17" t="s">
        <v>9</v>
      </c>
      <c r="B19" s="6" t="s">
        <v>43</v>
      </c>
      <c r="C19" s="27">
        <f>FBiH!C19+RS!C19</f>
        <v>17188111</v>
      </c>
      <c r="D19" s="34">
        <f t="shared" si="0"/>
        <v>4.0031860571672189</v>
      </c>
      <c r="E19" s="27">
        <f>FBiH!E19+RS!E19</f>
        <v>14019300.710000001</v>
      </c>
      <c r="F19" s="34">
        <f t="shared" si="1"/>
        <v>2.9789869203067574</v>
      </c>
      <c r="G19" s="39">
        <f t="shared" si="2"/>
        <v>81.563940970592995</v>
      </c>
    </row>
    <row r="20" spans="1:7" s="1" customFormat="1" ht="17.100000000000001" customHeight="1" x14ac:dyDescent="0.2">
      <c r="A20" s="17" t="s">
        <v>10</v>
      </c>
      <c r="B20" s="6" t="s">
        <v>46</v>
      </c>
      <c r="C20" s="27">
        <f>FBiH!C20+RS!C20</f>
        <v>179398491</v>
      </c>
      <c r="D20" s="34">
        <f t="shared" si="0"/>
        <v>41.782691410826871</v>
      </c>
      <c r="E20" s="27">
        <f>FBiH!E20+RS!E20</f>
        <v>195276542.84</v>
      </c>
      <c r="F20" s="34">
        <f t="shared" si="1"/>
        <v>41.49467073975633</v>
      </c>
      <c r="G20" s="39">
        <f t="shared" si="2"/>
        <v>108.85071649794425</v>
      </c>
    </row>
    <row r="21" spans="1:7" s="1" customFormat="1" ht="17.100000000000001" customHeight="1" x14ac:dyDescent="0.2">
      <c r="A21" s="17" t="s">
        <v>11</v>
      </c>
      <c r="B21" s="6" t="s">
        <v>47</v>
      </c>
      <c r="C21" s="27">
        <f>FBiH!C21+RS!C21</f>
        <v>33135</v>
      </c>
      <c r="D21" s="34">
        <f t="shared" si="0"/>
        <v>7.7172860941051519E-3</v>
      </c>
      <c r="E21" s="27">
        <f>FBiH!E21+RS!E21</f>
        <v>815.7</v>
      </c>
      <c r="F21" s="34">
        <f t="shared" si="1"/>
        <v>1.7332958905439029E-4</v>
      </c>
      <c r="G21" s="39">
        <f t="shared" si="2"/>
        <v>2.461747397012223</v>
      </c>
    </row>
    <row r="22" spans="1:7" s="1" customFormat="1" ht="17.100000000000001" customHeight="1" x14ac:dyDescent="0.2">
      <c r="A22" s="17" t="s">
        <v>12</v>
      </c>
      <c r="B22" s="6" t="s">
        <v>48</v>
      </c>
      <c r="C22" s="27">
        <f>FBiH!C22+RS!C22</f>
        <v>825</v>
      </c>
      <c r="D22" s="34">
        <f t="shared" si="0"/>
        <v>1.9214610012484534E-4</v>
      </c>
      <c r="E22" s="27">
        <f>FBiH!E22+RS!E22</f>
        <v>0</v>
      </c>
      <c r="F22" s="34">
        <f t="shared" si="1"/>
        <v>0</v>
      </c>
      <c r="G22" s="39">
        <f t="shared" si="2"/>
        <v>0</v>
      </c>
    </row>
    <row r="23" spans="1:7" s="1" customFormat="1" ht="17.100000000000001" customHeight="1" x14ac:dyDescent="0.2">
      <c r="A23" s="17" t="s">
        <v>13</v>
      </c>
      <c r="B23" s="6" t="s">
        <v>49</v>
      </c>
      <c r="C23" s="27">
        <f>FBiH!C23+RS!C23</f>
        <v>1800480</v>
      </c>
      <c r="D23" s="34">
        <f t="shared" si="0"/>
        <v>0.41933964891246245</v>
      </c>
      <c r="E23" s="27">
        <f>FBiH!E23+RS!E23</f>
        <v>2622620.6800000002</v>
      </c>
      <c r="F23" s="34">
        <f t="shared" si="1"/>
        <v>0.55728547837433573</v>
      </c>
      <c r="G23" s="39">
        <f t="shared" si="2"/>
        <v>145.66230560739359</v>
      </c>
    </row>
    <row r="24" spans="1:7" s="1" customFormat="1" ht="17.100000000000001" customHeight="1" x14ac:dyDescent="0.2">
      <c r="A24" s="17" t="s">
        <v>14</v>
      </c>
      <c r="B24" s="6" t="s">
        <v>45</v>
      </c>
      <c r="C24" s="27">
        <f>FBiH!C24+RS!C24</f>
        <v>2311713</v>
      </c>
      <c r="D24" s="34">
        <f t="shared" si="0"/>
        <v>0.53840804552473531</v>
      </c>
      <c r="E24" s="27">
        <f>FBiH!E24+RS!E24</f>
        <v>3876951.15</v>
      </c>
      <c r="F24" s="34">
        <f t="shared" si="1"/>
        <v>0.82382046047988944</v>
      </c>
      <c r="G24" s="39">
        <f t="shared" si="2"/>
        <v>167.70901707954232</v>
      </c>
    </row>
    <row r="25" spans="1:7" s="1" customFormat="1" ht="17.100000000000001" customHeight="1" x14ac:dyDescent="0.2">
      <c r="A25" s="17" t="s">
        <v>15</v>
      </c>
      <c r="B25" s="6" t="s">
        <v>44</v>
      </c>
      <c r="C25" s="27">
        <f>FBiH!C25+RS!C25</f>
        <v>274682</v>
      </c>
      <c r="D25" s="34">
        <f t="shared" si="0"/>
        <v>6.3974636453930631E-2</v>
      </c>
      <c r="E25" s="27">
        <f>FBiH!E25+RS!E25</f>
        <v>208623</v>
      </c>
      <c r="F25" s="34">
        <f t="shared" si="1"/>
        <v>4.4330683900078535E-2</v>
      </c>
      <c r="G25" s="39">
        <f t="shared" si="2"/>
        <v>75.950735759896901</v>
      </c>
    </row>
    <row r="26" spans="1:7" s="1" customFormat="1" ht="17.100000000000001" customHeight="1" x14ac:dyDescent="0.2">
      <c r="A26" s="17" t="s">
        <v>16</v>
      </c>
      <c r="B26" s="6" t="s">
        <v>50</v>
      </c>
      <c r="C26" s="27">
        <f>FBiH!C26+RS!C26</f>
        <v>987327</v>
      </c>
      <c r="D26" s="34">
        <f t="shared" si="0"/>
        <v>0.22995276678540993</v>
      </c>
      <c r="E26" s="27">
        <f>FBiH!E26+RS!E26</f>
        <v>1654039.96</v>
      </c>
      <c r="F26" s="34">
        <f t="shared" si="1"/>
        <v>0.35146998473254887</v>
      </c>
      <c r="G26" s="39">
        <f t="shared" si="2"/>
        <v>167.52706651393103</v>
      </c>
    </row>
    <row r="27" spans="1:7" s="1" customFormat="1" ht="17.100000000000001" customHeight="1" x14ac:dyDescent="0.2">
      <c r="A27" s="17" t="s">
        <v>17</v>
      </c>
      <c r="B27" s="6" t="s">
        <v>51</v>
      </c>
      <c r="C27" s="27">
        <f>FBiH!C27+RS!C27</f>
        <v>0</v>
      </c>
      <c r="D27" s="34">
        <f t="shared" si="0"/>
        <v>0</v>
      </c>
      <c r="E27" s="27">
        <f>FBiH!E27+RS!E27</f>
        <v>200</v>
      </c>
      <c r="F27" s="34">
        <f t="shared" si="1"/>
        <v>4.2498366814856022E-5</v>
      </c>
      <c r="G27" s="39" t="s">
        <v>56</v>
      </c>
    </row>
    <row r="28" spans="1:7" s="1" customFormat="1" ht="17.100000000000001" customHeight="1" x14ac:dyDescent="0.2">
      <c r="A28" s="17" t="s">
        <v>18</v>
      </c>
      <c r="B28" s="6" t="s">
        <v>38</v>
      </c>
      <c r="C28" s="27">
        <f>FBiH!C28+RS!C28</f>
        <v>300636</v>
      </c>
      <c r="D28" s="34">
        <f t="shared" si="0"/>
        <v>7.0019436311676383E-2</v>
      </c>
      <c r="E28" s="27">
        <f>FBiH!E28+RS!E28</f>
        <v>546931.69999999995</v>
      </c>
      <c r="F28" s="34">
        <f t="shared" si="1"/>
        <v>0.11621852004636392</v>
      </c>
      <c r="G28" s="39">
        <f t="shared" si="2"/>
        <v>181.92488590854055</v>
      </c>
    </row>
    <row r="29" spans="1:7" s="1" customFormat="1" ht="17.100000000000001" customHeight="1" x14ac:dyDescent="0.2">
      <c r="A29" s="18" t="s">
        <v>30</v>
      </c>
      <c r="B29" s="7" t="s">
        <v>22</v>
      </c>
      <c r="C29" s="29">
        <f>FBiH!C29+RS!C29</f>
        <v>320735436</v>
      </c>
      <c r="D29" s="35">
        <f>SUM(D11:D28)</f>
        <v>74.700682665747806</v>
      </c>
      <c r="E29" s="29">
        <f>SUM(E11:E28)</f>
        <v>356624567.20999992</v>
      </c>
      <c r="F29" s="35">
        <f>SUM(F11:F28)</f>
        <v>75.77980836239928</v>
      </c>
      <c r="G29" s="40">
        <f>E29/C29*100</f>
        <v>111.18963705962317</v>
      </c>
    </row>
    <row r="30" spans="1:7" s="1" customFormat="1" ht="17.100000000000001" customHeight="1" x14ac:dyDescent="0.2">
      <c r="A30" s="19" t="s">
        <v>27</v>
      </c>
      <c r="B30" s="8" t="s">
        <v>23</v>
      </c>
      <c r="C30" s="27">
        <f>FBiH!C30+RS!C30</f>
        <v>104143344</v>
      </c>
      <c r="D30" s="34">
        <f>C30/C$35*100</f>
        <v>24.255439277042683</v>
      </c>
      <c r="E30" s="27">
        <f>FBiH!E30+RS!E30</f>
        <v>108772241.77</v>
      </c>
      <c r="F30" s="34">
        <f>E30/E$35*100</f>
        <v>23.11321315007832</v>
      </c>
      <c r="G30" s="39">
        <f t="shared" ref="G30:G32" si="3">E30/C30*100</f>
        <v>104.44473702515256</v>
      </c>
    </row>
    <row r="31" spans="1:7" s="1" customFormat="1" ht="17.100000000000001" customHeight="1" x14ac:dyDescent="0.2">
      <c r="A31" s="19" t="s">
        <v>24</v>
      </c>
      <c r="B31" s="9" t="s">
        <v>25</v>
      </c>
      <c r="C31" s="27">
        <f>FBiH!C31+RS!C31</f>
        <v>351259</v>
      </c>
      <c r="D31" s="34">
        <f>C32/C$35*100</f>
        <v>0.96206830328982329</v>
      </c>
      <c r="E31" s="27">
        <f>FBiH!E31+RS!E31</f>
        <v>357866.46</v>
      </c>
      <c r="F31" s="34">
        <f>E31/E$35*100</f>
        <v>7.6043700439070008E-2</v>
      </c>
      <c r="G31" s="39">
        <f t="shared" si="3"/>
        <v>101.88107920366454</v>
      </c>
    </row>
    <row r="32" spans="1:7" s="1" customFormat="1" ht="17.100000000000001" customHeight="1" x14ac:dyDescent="0.2">
      <c r="A32" s="19" t="s">
        <v>26</v>
      </c>
      <c r="B32" s="10" t="s">
        <v>28</v>
      </c>
      <c r="C32" s="27">
        <f>FBiH!C32+RS!C32</f>
        <v>4130744</v>
      </c>
      <c r="D32" s="34">
        <f>C33/C$35*100</f>
        <v>0</v>
      </c>
      <c r="E32" s="27">
        <f>FBiH!E32+RS!E32</f>
        <v>4851644.26</v>
      </c>
      <c r="F32" s="34">
        <f>E32/E$35*100</f>
        <v>1.0309347870833534</v>
      </c>
      <c r="G32" s="39">
        <f t="shared" si="3"/>
        <v>117.4520681988523</v>
      </c>
    </row>
    <row r="33" spans="1:7" s="1" customFormat="1" ht="17.100000000000001" customHeight="1" x14ac:dyDescent="0.2">
      <c r="A33" s="17" t="s">
        <v>21</v>
      </c>
      <c r="B33" s="10" t="s">
        <v>33</v>
      </c>
      <c r="C33" s="27">
        <f>FBiH!C33+RS!C33</f>
        <v>0</v>
      </c>
      <c r="D33" s="34">
        <f>C33/C$35*100</f>
        <v>0</v>
      </c>
      <c r="E33" s="27">
        <f>FBiH!E33+RS!E33</f>
        <v>0</v>
      </c>
      <c r="F33" s="34">
        <f>E33/E$35*100</f>
        <v>0</v>
      </c>
      <c r="G33" s="39" t="s">
        <v>56</v>
      </c>
    </row>
    <row r="34" spans="1:7" s="1" customFormat="1" ht="17.100000000000001" customHeight="1" x14ac:dyDescent="0.2">
      <c r="A34" s="18" t="s">
        <v>19</v>
      </c>
      <c r="B34" s="11" t="s">
        <v>20</v>
      </c>
      <c r="C34" s="30">
        <f>FBiH!C34+RS!C34</f>
        <v>108625347</v>
      </c>
      <c r="D34" s="36">
        <f>SUM(D30:D33)</f>
        <v>25.217507580332505</v>
      </c>
      <c r="E34" s="30">
        <f>SUM(E30:E33)</f>
        <v>113981752.48999999</v>
      </c>
      <c r="F34" s="36">
        <f>SUM(F30:F33)</f>
        <v>24.220191637600742</v>
      </c>
      <c r="G34" s="41">
        <f>E34/C34*100</f>
        <v>104.93108251244527</v>
      </c>
    </row>
    <row r="35" spans="1:7" s="1" customFormat="1" ht="17.100000000000001" customHeight="1" x14ac:dyDescent="0.2">
      <c r="A35" s="20" t="s">
        <v>31</v>
      </c>
      <c r="B35" s="38" t="s">
        <v>32</v>
      </c>
      <c r="C35" s="25">
        <f>C29+C34</f>
        <v>429360783</v>
      </c>
      <c r="D35" s="25">
        <f>D29+D34</f>
        <v>99.918190246080314</v>
      </c>
      <c r="E35" s="25">
        <f>E29+E34</f>
        <v>470606319.69999993</v>
      </c>
      <c r="F35" s="25">
        <f>F29+F34</f>
        <v>100.00000000000003</v>
      </c>
      <c r="G35" s="42">
        <f>E35/C35*100</f>
        <v>109.60626548419536</v>
      </c>
    </row>
    <row r="37" spans="1:7" x14ac:dyDescent="0.25">
      <c r="A37" s="31" t="s">
        <v>67</v>
      </c>
      <c r="C37" s="15"/>
      <c r="E37" s="15"/>
    </row>
    <row r="38" spans="1:7" x14ac:dyDescent="0.25">
      <c r="A38" s="22" t="s">
        <v>70</v>
      </c>
      <c r="C38" s="15"/>
      <c r="E38" s="15"/>
    </row>
    <row r="43" spans="1:7" x14ac:dyDescent="0.25">
      <c r="C43" s="14"/>
      <c r="D43" s="14"/>
      <c r="E43" s="14"/>
      <c r="F43" s="14"/>
    </row>
    <row r="44" spans="1:7" x14ac:dyDescent="0.25">
      <c r="C44" s="14"/>
      <c r="D44" s="14"/>
      <c r="E44" s="14"/>
      <c r="F44" s="14"/>
    </row>
    <row r="45" spans="1:7" x14ac:dyDescent="0.25">
      <c r="C45" s="14"/>
      <c r="D45" s="14"/>
      <c r="E45" s="14"/>
      <c r="F45" s="14"/>
    </row>
    <row r="46" spans="1:7" x14ac:dyDescent="0.25">
      <c r="C46" s="14"/>
      <c r="D46" s="14"/>
      <c r="E46" s="14"/>
      <c r="F46" s="14"/>
    </row>
    <row r="47" spans="1:7" x14ac:dyDescent="0.25">
      <c r="C47" s="14"/>
      <c r="D47" s="14"/>
      <c r="E47" s="14"/>
      <c r="F47" s="14"/>
    </row>
    <row r="48" spans="1:7" x14ac:dyDescent="0.25">
      <c r="C48" s="14"/>
      <c r="D48" s="14"/>
      <c r="E48" s="14"/>
      <c r="F48" s="14"/>
    </row>
    <row r="49" spans="3:6" x14ac:dyDescent="0.25">
      <c r="C49" s="14"/>
      <c r="D49" s="14"/>
      <c r="E49" s="14"/>
      <c r="F49" s="14"/>
    </row>
    <row r="50" spans="3:6" x14ac:dyDescent="0.25">
      <c r="C50" s="14"/>
      <c r="D50" s="14"/>
      <c r="E50" s="14"/>
      <c r="F50" s="14"/>
    </row>
    <row r="51" spans="3:6" x14ac:dyDescent="0.25">
      <c r="C51" s="14"/>
      <c r="D51" s="14"/>
      <c r="E51" s="14"/>
      <c r="F51" s="14"/>
    </row>
    <row r="52" spans="3:6" x14ac:dyDescent="0.25">
      <c r="C52" s="14"/>
      <c r="D52" s="14"/>
      <c r="E52" s="14"/>
      <c r="F52" s="14"/>
    </row>
    <row r="53" spans="3:6" x14ac:dyDescent="0.25">
      <c r="C53" s="14"/>
      <c r="D53" s="14"/>
      <c r="E53" s="14"/>
      <c r="F53" s="14"/>
    </row>
    <row r="54" spans="3:6" x14ac:dyDescent="0.25">
      <c r="C54" s="14"/>
      <c r="D54" s="14"/>
      <c r="E54" s="14"/>
      <c r="F54" s="14"/>
    </row>
    <row r="55" spans="3:6" x14ac:dyDescent="0.25">
      <c r="C55" s="14"/>
      <c r="D55" s="14"/>
      <c r="E55" s="14"/>
      <c r="F55" s="14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osiguranja&amp;RGodišnji izvještaj</oddHeader>
    <oddFooter>&amp;CU izvještaj su uključeni podaci zaključno sa 31.12.2024. godine.</oddFooter>
  </headerFooter>
  <ignoredErrors>
    <ignoredError sqref="A11:A28 A34" numberStoredAsText="1"/>
    <ignoredError sqref="A29:A30 A35" twoDigitTextYear="1" numberStoredAsText="1"/>
    <ignoredError sqref="E11:E12 D29 F29 E30 E33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H55"/>
  <sheetViews>
    <sheetView showGridLines="0" showRuler="0" view="pageLayout" zoomScale="72" zoomScaleNormal="70" zoomScalePageLayoutView="72" workbookViewId="0">
      <selection activeCell="A5" sqref="A5:G5"/>
    </sheetView>
  </sheetViews>
  <sheetFormatPr defaultRowHeight="15" x14ac:dyDescent="0.25"/>
  <cols>
    <col min="1" max="1" width="8.7109375" customWidth="1"/>
    <col min="2" max="2" width="57.28515625" customWidth="1"/>
    <col min="3" max="3" width="23.42578125" customWidth="1"/>
    <col min="4" max="4" width="21.28515625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44" t="s">
        <v>54</v>
      </c>
      <c r="B5" s="44"/>
      <c r="C5" s="44"/>
      <c r="D5" s="44"/>
      <c r="E5" s="44"/>
      <c r="F5" s="44"/>
      <c r="G5" s="44"/>
      <c r="H5" s="12"/>
    </row>
    <row r="6" spans="1:8" ht="17.25" x14ac:dyDescent="0.3">
      <c r="A6" s="2"/>
    </row>
    <row r="7" spans="1:8" s="1" customFormat="1" ht="19.5" thickBot="1" x14ac:dyDescent="0.35">
      <c r="A7" s="13" t="s">
        <v>62</v>
      </c>
    </row>
    <row r="8" spans="1:8" s="1" customFormat="1" ht="17.25" customHeight="1" x14ac:dyDescent="0.2">
      <c r="A8" s="45" t="s">
        <v>0</v>
      </c>
      <c r="B8" s="48" t="s">
        <v>29</v>
      </c>
      <c r="C8" s="51" t="s">
        <v>65</v>
      </c>
      <c r="D8" s="51"/>
      <c r="E8" s="51" t="s">
        <v>64</v>
      </c>
      <c r="F8" s="51"/>
      <c r="G8" s="24" t="s">
        <v>55</v>
      </c>
    </row>
    <row r="9" spans="1:8" s="1" customFormat="1" ht="15" customHeight="1" x14ac:dyDescent="0.2">
      <c r="A9" s="46"/>
      <c r="B9" s="49"/>
      <c r="C9" s="3" t="s">
        <v>58</v>
      </c>
      <c r="D9" s="3" t="s">
        <v>52</v>
      </c>
      <c r="E9" s="3" t="s">
        <v>58</v>
      </c>
      <c r="F9" s="3" t="s">
        <v>52</v>
      </c>
      <c r="G9" s="52" t="s">
        <v>66</v>
      </c>
    </row>
    <row r="10" spans="1:8" s="1" customFormat="1" ht="21" customHeight="1" thickBot="1" x14ac:dyDescent="0.25">
      <c r="A10" s="47"/>
      <c r="B10" s="50"/>
      <c r="C10" s="4" t="s">
        <v>60</v>
      </c>
      <c r="D10" s="23" t="s">
        <v>53</v>
      </c>
      <c r="E10" s="4" t="s">
        <v>68</v>
      </c>
      <c r="F10" s="23" t="s">
        <v>53</v>
      </c>
      <c r="G10" s="53"/>
    </row>
    <row r="11" spans="1:8" s="1" customFormat="1" ht="16.5" customHeight="1" x14ac:dyDescent="0.2">
      <c r="A11" s="5" t="s">
        <v>1</v>
      </c>
      <c r="B11" s="6" t="s">
        <v>34</v>
      </c>
      <c r="C11" s="27">
        <v>15920645</v>
      </c>
      <c r="D11" s="33">
        <f>C11/C$35*100</f>
        <v>5.1319290561084436</v>
      </c>
      <c r="E11" s="27">
        <v>14365112</v>
      </c>
      <c r="F11" s="33">
        <f>E11/E$35*100</f>
        <v>4.1212052240317174</v>
      </c>
      <c r="G11" s="39">
        <f>E11/C11*100</f>
        <v>90.229459924519389</v>
      </c>
    </row>
    <row r="12" spans="1:8" s="1" customFormat="1" ht="17.100000000000001" customHeight="1" x14ac:dyDescent="0.2">
      <c r="A12" s="16" t="s">
        <v>2</v>
      </c>
      <c r="B12" s="6" t="s">
        <v>35</v>
      </c>
      <c r="C12" s="27">
        <v>7476841</v>
      </c>
      <c r="D12" s="34">
        <f t="shared" ref="D12:D28" si="0">C12/C$35*100</f>
        <v>2.4101170257739502</v>
      </c>
      <c r="E12" s="27">
        <v>9074958</v>
      </c>
      <c r="F12" s="34">
        <f t="shared" ref="F12:F28" si="1">E12/E$35*100</f>
        <v>2.6035135902503526</v>
      </c>
      <c r="G12" s="39">
        <f t="shared" ref="G12:G28" si="2">E12/C12*100</f>
        <v>121.37422743107685</v>
      </c>
    </row>
    <row r="13" spans="1:8" s="1" customFormat="1" ht="17.100000000000001" customHeight="1" x14ac:dyDescent="0.2">
      <c r="A13" s="16" t="s">
        <v>3</v>
      </c>
      <c r="B13" s="6" t="s">
        <v>36</v>
      </c>
      <c r="C13" s="27">
        <v>53503302</v>
      </c>
      <c r="D13" s="34">
        <f t="shared" si="0"/>
        <v>17.246484054606142</v>
      </c>
      <c r="E13" s="27">
        <v>63949446</v>
      </c>
      <c r="F13" s="34">
        <f t="shared" si="1"/>
        <v>18.346448738383259</v>
      </c>
      <c r="G13" s="39">
        <f t="shared" si="2"/>
        <v>119.52429777137867</v>
      </c>
    </row>
    <row r="14" spans="1:8" s="1" customFormat="1" ht="17.100000000000001" customHeight="1" x14ac:dyDescent="0.2">
      <c r="A14" s="17" t="s">
        <v>4</v>
      </c>
      <c r="B14" s="6" t="s">
        <v>37</v>
      </c>
      <c r="C14" s="27">
        <v>0</v>
      </c>
      <c r="D14" s="34">
        <f t="shared" si="0"/>
        <v>0</v>
      </c>
      <c r="E14" s="27">
        <v>0</v>
      </c>
      <c r="F14" s="34">
        <f t="shared" si="1"/>
        <v>0</v>
      </c>
      <c r="G14" s="39" t="s">
        <v>56</v>
      </c>
    </row>
    <row r="15" spans="1:8" s="1" customFormat="1" ht="17.100000000000001" customHeight="1" x14ac:dyDescent="0.2">
      <c r="A15" s="17" t="s">
        <v>5</v>
      </c>
      <c r="B15" s="6" t="s">
        <v>39</v>
      </c>
      <c r="C15" s="27">
        <v>0</v>
      </c>
      <c r="D15" s="34">
        <f t="shared" si="0"/>
        <v>0</v>
      </c>
      <c r="E15" s="27">
        <v>14115</v>
      </c>
      <c r="F15" s="34">
        <f t="shared" si="1"/>
        <v>4.0494506229542581E-3</v>
      </c>
      <c r="G15" s="39" t="s">
        <v>56</v>
      </c>
    </row>
    <row r="16" spans="1:8" s="1" customFormat="1" ht="17.100000000000001" customHeight="1" x14ac:dyDescent="0.2">
      <c r="A16" s="17" t="s">
        <v>6</v>
      </c>
      <c r="B16" s="6" t="s">
        <v>40</v>
      </c>
      <c r="C16" s="27">
        <v>86857</v>
      </c>
      <c r="D16" s="34">
        <f t="shared" si="0"/>
        <v>2.7997858254261123E-2</v>
      </c>
      <c r="E16" s="27">
        <v>0</v>
      </c>
      <c r="F16" s="34">
        <f t="shared" si="1"/>
        <v>0</v>
      </c>
      <c r="G16" s="39">
        <f t="shared" si="2"/>
        <v>0</v>
      </c>
    </row>
    <row r="17" spans="1:7" s="1" customFormat="1" ht="17.100000000000001" customHeight="1" x14ac:dyDescent="0.2">
      <c r="A17" s="17" t="s">
        <v>7</v>
      </c>
      <c r="B17" s="6" t="s">
        <v>41</v>
      </c>
      <c r="C17" s="27">
        <v>243852</v>
      </c>
      <c r="D17" s="34">
        <f t="shared" si="0"/>
        <v>7.8604300528663018E-2</v>
      </c>
      <c r="E17" s="27">
        <v>353266</v>
      </c>
      <c r="F17" s="34">
        <f t="shared" si="1"/>
        <v>0.10134843951601551</v>
      </c>
      <c r="G17" s="39">
        <f t="shared" si="2"/>
        <v>144.86901891311123</v>
      </c>
    </row>
    <row r="18" spans="1:7" s="1" customFormat="1" ht="17.100000000000001" customHeight="1" x14ac:dyDescent="0.2">
      <c r="A18" s="17" t="s">
        <v>8</v>
      </c>
      <c r="B18" s="6" t="s">
        <v>42</v>
      </c>
      <c r="C18" s="27">
        <v>12855019</v>
      </c>
      <c r="D18" s="34">
        <f t="shared" si="0"/>
        <v>4.1437420106362595</v>
      </c>
      <c r="E18" s="27">
        <v>21299959</v>
      </c>
      <c r="F18" s="34">
        <f t="shared" si="1"/>
        <v>6.1107426313460973</v>
      </c>
      <c r="G18" s="39">
        <f t="shared" si="2"/>
        <v>165.69371853903911</v>
      </c>
    </row>
    <row r="19" spans="1:7" s="1" customFormat="1" ht="17.100000000000001" customHeight="1" x14ac:dyDescent="0.2">
      <c r="A19" s="17" t="s">
        <v>9</v>
      </c>
      <c r="B19" s="6" t="s">
        <v>43</v>
      </c>
      <c r="C19" s="27">
        <v>6758800</v>
      </c>
      <c r="D19" s="34">
        <f t="shared" si="0"/>
        <v>2.1786606073074144</v>
      </c>
      <c r="E19" s="27">
        <v>8227773</v>
      </c>
      <c r="F19" s="34">
        <f t="shared" si="1"/>
        <v>2.3604647892579687</v>
      </c>
      <c r="G19" s="39">
        <f t="shared" si="2"/>
        <v>121.73422796946203</v>
      </c>
    </row>
    <row r="20" spans="1:7" s="1" customFormat="1" ht="17.100000000000001" customHeight="1" x14ac:dyDescent="0.2">
      <c r="A20" s="17" t="s">
        <v>10</v>
      </c>
      <c r="B20" s="6" t="s">
        <v>46</v>
      </c>
      <c r="C20" s="27">
        <v>117245483</v>
      </c>
      <c r="D20" s="34">
        <f t="shared" si="0"/>
        <v>37.793412321245064</v>
      </c>
      <c r="E20" s="27">
        <v>127763406</v>
      </c>
      <c r="F20" s="34">
        <f t="shared" si="1"/>
        <v>36.654027914803955</v>
      </c>
      <c r="G20" s="39">
        <f t="shared" si="2"/>
        <v>108.97085561923096</v>
      </c>
    </row>
    <row r="21" spans="1:7" s="1" customFormat="1" ht="17.100000000000001" customHeight="1" x14ac:dyDescent="0.2">
      <c r="A21" s="17" t="s">
        <v>11</v>
      </c>
      <c r="B21" s="6" t="s">
        <v>47</v>
      </c>
      <c r="C21" s="27">
        <v>0</v>
      </c>
      <c r="D21" s="34">
        <f t="shared" si="0"/>
        <v>0</v>
      </c>
      <c r="E21" s="27">
        <v>0</v>
      </c>
      <c r="F21" s="34">
        <f t="shared" si="1"/>
        <v>0</v>
      </c>
      <c r="G21" s="39" t="s">
        <v>56</v>
      </c>
    </row>
    <row r="22" spans="1:7" s="1" customFormat="1" ht="17.100000000000001" customHeight="1" x14ac:dyDescent="0.2">
      <c r="A22" s="17" t="s">
        <v>12</v>
      </c>
      <c r="B22" s="6" t="s">
        <v>48</v>
      </c>
      <c r="C22" s="27">
        <v>825</v>
      </c>
      <c r="D22" s="34">
        <f t="shared" si="0"/>
        <v>2.6593404169802579E-4</v>
      </c>
      <c r="E22" s="27">
        <v>0</v>
      </c>
      <c r="F22" s="34">
        <f t="shared" si="1"/>
        <v>0</v>
      </c>
      <c r="G22" s="39">
        <f t="shared" si="2"/>
        <v>0</v>
      </c>
    </row>
    <row r="23" spans="1:7" s="1" customFormat="1" ht="17.100000000000001" customHeight="1" x14ac:dyDescent="0.2">
      <c r="A23" s="17" t="s">
        <v>13</v>
      </c>
      <c r="B23" s="6" t="s">
        <v>49</v>
      </c>
      <c r="C23" s="27">
        <v>1353758</v>
      </c>
      <c r="D23" s="34">
        <f t="shared" si="0"/>
        <v>0.4363761653588315</v>
      </c>
      <c r="E23" s="27">
        <v>2152145</v>
      </c>
      <c r="F23" s="34">
        <f t="shared" si="1"/>
        <v>0.6174286157235489</v>
      </c>
      <c r="G23" s="39">
        <f t="shared" si="2"/>
        <v>158.97560716169357</v>
      </c>
    </row>
    <row r="24" spans="1:7" s="1" customFormat="1" ht="17.100000000000001" customHeight="1" x14ac:dyDescent="0.2">
      <c r="A24" s="17" t="s">
        <v>14</v>
      </c>
      <c r="B24" s="6" t="s">
        <v>45</v>
      </c>
      <c r="C24" s="27">
        <v>1674562</v>
      </c>
      <c r="D24" s="34">
        <f t="shared" si="0"/>
        <v>0.53978550391991453</v>
      </c>
      <c r="E24" s="27">
        <v>1614872</v>
      </c>
      <c r="F24" s="34">
        <f t="shared" si="1"/>
        <v>0.46329043049177387</v>
      </c>
      <c r="G24" s="39">
        <f t="shared" si="2"/>
        <v>96.435485816589647</v>
      </c>
    </row>
    <row r="25" spans="1:7" s="1" customFormat="1" ht="17.100000000000001" customHeight="1" x14ac:dyDescent="0.2">
      <c r="A25" s="17" t="s">
        <v>15</v>
      </c>
      <c r="B25" s="6" t="s">
        <v>44</v>
      </c>
      <c r="C25" s="27">
        <v>274682</v>
      </c>
      <c r="D25" s="34">
        <f t="shared" si="0"/>
        <v>8.8542175080844998E-2</v>
      </c>
      <c r="E25" s="27">
        <v>208623</v>
      </c>
      <c r="F25" s="34">
        <f t="shared" si="1"/>
        <v>5.9851826943860167E-2</v>
      </c>
      <c r="G25" s="39">
        <f t="shared" si="2"/>
        <v>75.950735759896901</v>
      </c>
    </row>
    <row r="26" spans="1:7" s="1" customFormat="1" ht="17.100000000000001" customHeight="1" x14ac:dyDescent="0.2">
      <c r="A26" s="17" t="s">
        <v>16</v>
      </c>
      <c r="B26" s="6" t="s">
        <v>50</v>
      </c>
      <c r="C26" s="27">
        <v>942572</v>
      </c>
      <c r="D26" s="34">
        <f t="shared" si="0"/>
        <v>0.30383270491077768</v>
      </c>
      <c r="E26" s="27">
        <v>1609114</v>
      </c>
      <c r="F26" s="34">
        <f t="shared" si="1"/>
        <v>0.46163851857629601</v>
      </c>
      <c r="G26" s="39">
        <f t="shared" si="2"/>
        <v>170.71523448606578</v>
      </c>
    </row>
    <row r="27" spans="1:7" s="1" customFormat="1" ht="17.100000000000001" customHeight="1" x14ac:dyDescent="0.2">
      <c r="A27" s="17" t="s">
        <v>17</v>
      </c>
      <c r="B27" s="6" t="s">
        <v>51</v>
      </c>
      <c r="C27" s="27">
        <v>0</v>
      </c>
      <c r="D27" s="34">
        <f t="shared" si="0"/>
        <v>0</v>
      </c>
      <c r="E27" s="27">
        <v>200</v>
      </c>
      <c r="F27" s="34">
        <f t="shared" si="1"/>
        <v>5.7377975528930331E-5</v>
      </c>
      <c r="G27" s="39" t="s">
        <v>56</v>
      </c>
    </row>
    <row r="28" spans="1:7" s="1" customFormat="1" ht="17.100000000000001" customHeight="1" x14ac:dyDescent="0.2">
      <c r="A28" s="17" t="s">
        <v>18</v>
      </c>
      <c r="B28" s="6" t="s">
        <v>38</v>
      </c>
      <c r="C28" s="27">
        <v>287410</v>
      </c>
      <c r="D28" s="34">
        <f t="shared" si="0"/>
        <v>9.2644973241732834E-2</v>
      </c>
      <c r="E28" s="27">
        <v>435316</v>
      </c>
      <c r="F28" s="34">
        <f t="shared" si="1"/>
        <v>0.12488775397675918</v>
      </c>
      <c r="G28" s="39">
        <f t="shared" si="2"/>
        <v>151.46167495911763</v>
      </c>
    </row>
    <row r="29" spans="1:7" s="1" customFormat="1" ht="17.100000000000001" customHeight="1" x14ac:dyDescent="0.2">
      <c r="A29" s="18" t="s">
        <v>30</v>
      </c>
      <c r="B29" s="7" t="s">
        <v>22</v>
      </c>
      <c r="C29" s="29">
        <f>SUM(C11:C28)</f>
        <v>218624608</v>
      </c>
      <c r="D29" s="35">
        <f>SUM(D11:D28)</f>
        <v>70.472394691013989</v>
      </c>
      <c r="E29" s="29">
        <f>SUM(E11:E28)</f>
        <v>251068305</v>
      </c>
      <c r="F29" s="35">
        <f>SUM(F11:F28)</f>
        <v>72.028955301900069</v>
      </c>
      <c r="G29" s="40">
        <f>E29/C29*100</f>
        <v>114.83991088505464</v>
      </c>
    </row>
    <row r="30" spans="1:7" s="1" customFormat="1" ht="17.100000000000001" customHeight="1" x14ac:dyDescent="0.2">
      <c r="A30" s="19" t="s">
        <v>27</v>
      </c>
      <c r="B30" s="8" t="s">
        <v>23</v>
      </c>
      <c r="C30" s="28">
        <v>88421104</v>
      </c>
      <c r="D30" s="34">
        <f>C30/C$35*100</f>
        <v>28.502038252268459</v>
      </c>
      <c r="E30" s="28">
        <v>93701186</v>
      </c>
      <c r="F30" s="34">
        <f>E30/E$35*100</f>
        <v>26.881921786698747</v>
      </c>
      <c r="G30" s="39">
        <f t="shared" ref="G30:G32" si="3">E30/C30*100</f>
        <v>105.9715178403563</v>
      </c>
    </row>
    <row r="31" spans="1:7" s="1" customFormat="1" ht="17.100000000000001" customHeight="1" x14ac:dyDescent="0.2">
      <c r="A31" s="19" t="s">
        <v>24</v>
      </c>
      <c r="B31" s="9" t="s">
        <v>25</v>
      </c>
      <c r="C31" s="28">
        <v>315268</v>
      </c>
      <c r="D31" s="34">
        <f>C32/C$35*100</f>
        <v>0.92394221616233574</v>
      </c>
      <c r="E31" s="28">
        <v>319599</v>
      </c>
      <c r="F31" s="34">
        <f>E31/E$35*100</f>
        <v>9.1689718005353027E-2</v>
      </c>
      <c r="G31" s="39">
        <f t="shared" si="3"/>
        <v>101.37375185556417</v>
      </c>
    </row>
    <row r="32" spans="1:7" s="1" customFormat="1" ht="17.100000000000001" customHeight="1" x14ac:dyDescent="0.2">
      <c r="A32" s="19" t="s">
        <v>26</v>
      </c>
      <c r="B32" s="10" t="s">
        <v>28</v>
      </c>
      <c r="C32" s="28">
        <v>2866321</v>
      </c>
      <c r="D32" s="34">
        <f>C33/C$35*100</f>
        <v>0</v>
      </c>
      <c r="E32" s="28">
        <v>3476711</v>
      </c>
      <c r="F32" s="34">
        <f>E32/E$35*100</f>
        <v>0.99743319339581449</v>
      </c>
      <c r="G32" s="39">
        <f t="shared" si="3"/>
        <v>121.29524222862686</v>
      </c>
    </row>
    <row r="33" spans="1:7" s="1" customFormat="1" ht="17.100000000000001" customHeight="1" x14ac:dyDescent="0.2">
      <c r="A33" s="17" t="s">
        <v>21</v>
      </c>
      <c r="B33" s="10" t="s">
        <v>33</v>
      </c>
      <c r="C33" s="28">
        <v>0</v>
      </c>
      <c r="D33" s="34">
        <f>C33/C$35*100</f>
        <v>0</v>
      </c>
      <c r="E33" s="28">
        <v>0</v>
      </c>
      <c r="F33" s="34">
        <f>E33/E$35*100</f>
        <v>0</v>
      </c>
      <c r="G33" s="39" t="s">
        <v>56</v>
      </c>
    </row>
    <row r="34" spans="1:7" s="1" customFormat="1" ht="17.100000000000001" customHeight="1" x14ac:dyDescent="0.2">
      <c r="A34" s="18" t="s">
        <v>19</v>
      </c>
      <c r="B34" s="11" t="s">
        <v>20</v>
      </c>
      <c r="C34" s="30">
        <f>SUM(C30:C33)</f>
        <v>91602693</v>
      </c>
      <c r="D34" s="36">
        <f>SUM(D30:D33)</f>
        <v>29.425980468430794</v>
      </c>
      <c r="E34" s="30">
        <f>SUM(E30:E33)</f>
        <v>97497496</v>
      </c>
      <c r="F34" s="36">
        <f>SUM(F30:F33)</f>
        <v>27.971044698099913</v>
      </c>
      <c r="G34" s="41">
        <f>E34/C34*100</f>
        <v>106.43518526251188</v>
      </c>
    </row>
    <row r="35" spans="1:7" s="1" customFormat="1" ht="17.100000000000001" customHeight="1" x14ac:dyDescent="0.2">
      <c r="A35" s="20" t="s">
        <v>31</v>
      </c>
      <c r="B35" s="21" t="s">
        <v>32</v>
      </c>
      <c r="C35" s="25">
        <f>C29+C34</f>
        <v>310227301</v>
      </c>
      <c r="D35" s="25">
        <f>D29+D34</f>
        <v>99.898375159444782</v>
      </c>
      <c r="E35" s="25">
        <f>E29+E34</f>
        <v>348565801</v>
      </c>
      <c r="F35" s="25">
        <f>F29+F34</f>
        <v>99.999999999999986</v>
      </c>
      <c r="G35" s="42">
        <f>E35/C35*100</f>
        <v>112.35819667592699</v>
      </c>
    </row>
    <row r="37" spans="1:7" x14ac:dyDescent="0.25">
      <c r="A37" s="31" t="s">
        <v>67</v>
      </c>
      <c r="C37" s="15"/>
      <c r="E37" s="15"/>
    </row>
    <row r="38" spans="1:7" ht="14.45" customHeight="1" x14ac:dyDescent="0.25">
      <c r="A38" s="22" t="s">
        <v>69</v>
      </c>
      <c r="C38" s="15"/>
      <c r="E38" s="15"/>
    </row>
    <row r="43" spans="1:7" x14ac:dyDescent="0.25">
      <c r="C43" s="14"/>
      <c r="D43" s="14"/>
      <c r="E43" s="14"/>
      <c r="F43" s="14"/>
    </row>
    <row r="44" spans="1:7" x14ac:dyDescent="0.25">
      <c r="C44" s="14"/>
      <c r="D44" s="14"/>
      <c r="E44" s="14"/>
      <c r="F44" s="14"/>
    </row>
    <row r="45" spans="1:7" x14ac:dyDescent="0.25">
      <c r="B45" s="14"/>
    </row>
    <row r="46" spans="1:7" x14ac:dyDescent="0.25">
      <c r="B46" s="14"/>
    </row>
    <row r="47" spans="1:7" x14ac:dyDescent="0.25">
      <c r="B47" s="14"/>
    </row>
    <row r="48" spans="1:7" x14ac:dyDescent="0.25">
      <c r="B48" s="14"/>
    </row>
    <row r="49" spans="2:2" x14ac:dyDescent="0.25">
      <c r="B49" s="14"/>
    </row>
    <row r="50" spans="2:2" x14ac:dyDescent="0.25">
      <c r="B50" s="14"/>
    </row>
    <row r="51" spans="2:2" x14ac:dyDescent="0.25">
      <c r="B51" s="14"/>
    </row>
    <row r="52" spans="2:2" x14ac:dyDescent="0.25">
      <c r="B52" s="14"/>
    </row>
    <row r="53" spans="2:2" x14ac:dyDescent="0.25">
      <c r="B53" s="14"/>
    </row>
    <row r="54" spans="2:2" x14ac:dyDescent="0.25">
      <c r="B54" s="14"/>
    </row>
    <row r="55" spans="2:2" x14ac:dyDescent="0.25">
      <c r="B55" s="14"/>
    </row>
  </sheetData>
  <mergeCells count="6">
    <mergeCell ref="G9:G10"/>
    <mergeCell ref="A5:G5"/>
    <mergeCell ref="A8:A10"/>
    <mergeCell ref="E8:F8"/>
    <mergeCell ref="B8:B10"/>
    <mergeCell ref="C8:D8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osiguranja&amp;RGodišnji izvještaj</oddHeader>
    <oddFooter>&amp;CU izvještaj su uključeni podaci zaključno sa 31.12.2024. godine.</oddFooter>
  </headerFooter>
  <ignoredErrors>
    <ignoredError sqref="A11:A28 A34" numberStoredAsText="1"/>
    <ignoredError sqref="A29:A30 A35" twoDigitTextYear="1" numberStoredAsText="1"/>
    <ignoredError sqref="D29 F29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H55"/>
  <sheetViews>
    <sheetView showGridLines="0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customWidth="1"/>
    <col min="2" max="2" width="57.28515625" customWidth="1"/>
    <col min="3" max="3" width="23.42578125" customWidth="1"/>
    <col min="4" max="4" width="21.28515625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44" t="s">
        <v>54</v>
      </c>
      <c r="B5" s="44"/>
      <c r="C5" s="44"/>
      <c r="D5" s="44"/>
      <c r="E5" s="44"/>
      <c r="F5" s="44"/>
      <c r="G5" s="44"/>
      <c r="H5" s="12"/>
    </row>
    <row r="6" spans="1:8" ht="17.25" x14ac:dyDescent="0.3">
      <c r="A6" s="2"/>
    </row>
    <row r="7" spans="1:8" s="1" customFormat="1" ht="19.5" thickBot="1" x14ac:dyDescent="0.35">
      <c r="A7" s="13" t="s">
        <v>63</v>
      </c>
    </row>
    <row r="8" spans="1:8" s="1" customFormat="1" ht="17.25" customHeight="1" x14ac:dyDescent="0.2">
      <c r="A8" s="45" t="s">
        <v>0</v>
      </c>
      <c r="B8" s="48" t="s">
        <v>29</v>
      </c>
      <c r="C8" s="51" t="s">
        <v>65</v>
      </c>
      <c r="D8" s="51"/>
      <c r="E8" s="51" t="s">
        <v>64</v>
      </c>
      <c r="F8" s="51"/>
      <c r="G8" s="24" t="s">
        <v>55</v>
      </c>
    </row>
    <row r="9" spans="1:8" s="1" customFormat="1" ht="15" customHeight="1" x14ac:dyDescent="0.2">
      <c r="A9" s="46"/>
      <c r="B9" s="49"/>
      <c r="C9" s="3" t="s">
        <v>59</v>
      </c>
      <c r="D9" s="3" t="s">
        <v>52</v>
      </c>
      <c r="E9" s="3" t="s">
        <v>59</v>
      </c>
      <c r="F9" s="3" t="s">
        <v>52</v>
      </c>
      <c r="G9" s="52" t="s">
        <v>66</v>
      </c>
    </row>
    <row r="10" spans="1:8" s="1" customFormat="1" ht="21" customHeight="1" thickBot="1" x14ac:dyDescent="0.25">
      <c r="A10" s="47"/>
      <c r="B10" s="50"/>
      <c r="C10" s="4" t="s">
        <v>60</v>
      </c>
      <c r="D10" s="23" t="s">
        <v>53</v>
      </c>
      <c r="E10" s="4" t="s">
        <v>68</v>
      </c>
      <c r="F10" s="23" t="s">
        <v>53</v>
      </c>
      <c r="G10" s="53"/>
    </row>
    <row r="11" spans="1:8" s="1" customFormat="1" ht="16.5" customHeight="1" x14ac:dyDescent="0.2">
      <c r="A11" s="5" t="s">
        <v>1</v>
      </c>
      <c r="B11" s="6" t="s">
        <v>34</v>
      </c>
      <c r="C11" s="27">
        <v>7515710</v>
      </c>
      <c r="D11" s="33">
        <f>C11/C$35*100</f>
        <v>6.3086462964290755</v>
      </c>
      <c r="E11" s="27">
        <v>7629720.4000000004</v>
      </c>
      <c r="F11" s="33">
        <f>E11/E$35*100</f>
        <v>6.2517928318179123</v>
      </c>
      <c r="G11" s="39">
        <f>E11/C11*100</f>
        <v>101.51696113873474</v>
      </c>
    </row>
    <row r="12" spans="1:8" s="1" customFormat="1" ht="17.100000000000001" customHeight="1" x14ac:dyDescent="0.2">
      <c r="A12" s="16" t="s">
        <v>2</v>
      </c>
      <c r="B12" s="6" t="s">
        <v>35</v>
      </c>
      <c r="C12" s="27">
        <v>666553</v>
      </c>
      <c r="D12" s="34">
        <f t="shared" ref="D12:D28" si="0">C12/C$35*100</f>
        <v>0.55950098058915121</v>
      </c>
      <c r="E12" s="27">
        <v>1025044.27</v>
      </c>
      <c r="F12" s="34">
        <f t="shared" ref="F12:F28" si="1">E12/E$35*100</f>
        <v>0.83992126624745311</v>
      </c>
      <c r="G12" s="39">
        <f t="shared" ref="G12:G28" si="2">E12/C12*100</f>
        <v>153.78286047771147</v>
      </c>
    </row>
    <row r="13" spans="1:8" s="1" customFormat="1" ht="17.100000000000001" customHeight="1" x14ac:dyDescent="0.2">
      <c r="A13" s="16" t="s">
        <v>3</v>
      </c>
      <c r="B13" s="6" t="s">
        <v>36</v>
      </c>
      <c r="C13" s="27">
        <v>12884611</v>
      </c>
      <c r="D13" s="34">
        <f t="shared" si="0"/>
        <v>10.815272737516393</v>
      </c>
      <c r="E13" s="27">
        <v>15998534.310000001</v>
      </c>
      <c r="F13" s="34">
        <f t="shared" si="1"/>
        <v>13.109198879535736</v>
      </c>
      <c r="G13" s="39">
        <f t="shared" si="2"/>
        <v>124.16777122724156</v>
      </c>
    </row>
    <row r="14" spans="1:8" s="1" customFormat="1" ht="17.100000000000001" customHeight="1" x14ac:dyDescent="0.2">
      <c r="A14" s="17" t="s">
        <v>4</v>
      </c>
      <c r="B14" s="6" t="s">
        <v>37</v>
      </c>
      <c r="C14" s="27">
        <v>600</v>
      </c>
      <c r="D14" s="34">
        <f t="shared" si="0"/>
        <v>5.0363675259655388E-4</v>
      </c>
      <c r="E14" s="27">
        <v>434.58</v>
      </c>
      <c r="F14" s="34">
        <f t="shared" si="1"/>
        <v>3.5609484835793305E-4</v>
      </c>
      <c r="G14" s="39">
        <f t="shared" si="2"/>
        <v>72.429999999999993</v>
      </c>
    </row>
    <row r="15" spans="1:8" s="1" customFormat="1" ht="17.100000000000001" customHeight="1" x14ac:dyDescent="0.2">
      <c r="A15" s="17" t="s">
        <v>5</v>
      </c>
      <c r="B15" s="6" t="s">
        <v>39</v>
      </c>
      <c r="C15" s="27">
        <v>0</v>
      </c>
      <c r="D15" s="34">
        <f t="shared" si="0"/>
        <v>0</v>
      </c>
      <c r="E15" s="27">
        <v>0</v>
      </c>
      <c r="F15" s="34">
        <f t="shared" si="1"/>
        <v>0</v>
      </c>
      <c r="G15" s="39" t="s">
        <v>56</v>
      </c>
    </row>
    <row r="16" spans="1:8" s="1" customFormat="1" ht="17.100000000000001" customHeight="1" x14ac:dyDescent="0.2">
      <c r="A16" s="17" t="s">
        <v>6</v>
      </c>
      <c r="B16" s="6" t="s">
        <v>40</v>
      </c>
      <c r="C16" s="27">
        <v>163713</v>
      </c>
      <c r="D16" s="34">
        <f t="shared" si="0"/>
        <v>0.1374198061297327</v>
      </c>
      <c r="E16" s="27">
        <v>0</v>
      </c>
      <c r="F16" s="34">
        <f t="shared" si="1"/>
        <v>0</v>
      </c>
      <c r="G16" s="39">
        <f t="shared" si="2"/>
        <v>0</v>
      </c>
    </row>
    <row r="17" spans="1:7" s="1" customFormat="1" ht="17.100000000000001" customHeight="1" x14ac:dyDescent="0.2">
      <c r="A17" s="17" t="s">
        <v>7</v>
      </c>
      <c r="B17" s="6" t="s">
        <v>41</v>
      </c>
      <c r="C17" s="27">
        <v>218602</v>
      </c>
      <c r="D17" s="34">
        <f t="shared" si="0"/>
        <v>0.18349333565185311</v>
      </c>
      <c r="E17" s="27">
        <v>12887.24</v>
      </c>
      <c r="F17" s="34">
        <f t="shared" si="1"/>
        <v>1.0559804347996431E-2</v>
      </c>
      <c r="G17" s="39">
        <f t="shared" si="2"/>
        <v>5.8952983046815666</v>
      </c>
    </row>
    <row r="18" spans="1:7" s="1" customFormat="1" ht="17.100000000000001" customHeight="1" x14ac:dyDescent="0.2">
      <c r="A18" s="17" t="s">
        <v>8</v>
      </c>
      <c r="B18" s="6" t="s">
        <v>42</v>
      </c>
      <c r="C18" s="27">
        <v>6903731</v>
      </c>
      <c r="D18" s="34">
        <f t="shared" si="0"/>
        <v>5.7949544360669316</v>
      </c>
      <c r="E18" s="27">
        <v>4695064.67</v>
      </c>
      <c r="F18" s="34">
        <f t="shared" si="1"/>
        <v>3.8471359512502619</v>
      </c>
      <c r="G18" s="39">
        <f t="shared" si="2"/>
        <v>68.007642099612511</v>
      </c>
    </row>
    <row r="19" spans="1:7" s="1" customFormat="1" ht="17.100000000000001" customHeight="1" x14ac:dyDescent="0.2">
      <c r="A19" s="17" t="s">
        <v>9</v>
      </c>
      <c r="B19" s="6" t="s">
        <v>43</v>
      </c>
      <c r="C19" s="27">
        <v>10429311</v>
      </c>
      <c r="D19" s="34">
        <f t="shared" si="0"/>
        <v>8.7543072064325287</v>
      </c>
      <c r="E19" s="27">
        <v>5791527.71</v>
      </c>
      <c r="F19" s="34">
        <f t="shared" si="1"/>
        <v>4.7455777570371787</v>
      </c>
      <c r="G19" s="39">
        <f t="shared" si="2"/>
        <v>55.531259063997609</v>
      </c>
    </row>
    <row r="20" spans="1:7" s="1" customFormat="1" ht="17.100000000000001" customHeight="1" x14ac:dyDescent="0.2">
      <c r="A20" s="17" t="s">
        <v>10</v>
      </c>
      <c r="B20" s="6" t="s">
        <v>46</v>
      </c>
      <c r="C20" s="27">
        <v>62153008</v>
      </c>
      <c r="D20" s="34">
        <f t="shared" si="0"/>
        <v>52.170898522046052</v>
      </c>
      <c r="E20" s="27">
        <v>67513136.840000004</v>
      </c>
      <c r="F20" s="34">
        <f t="shared" si="1"/>
        <v>55.3202637608914</v>
      </c>
      <c r="G20" s="39">
        <f t="shared" si="2"/>
        <v>108.62408596539687</v>
      </c>
    </row>
    <row r="21" spans="1:7" s="1" customFormat="1" ht="17.100000000000001" customHeight="1" x14ac:dyDescent="0.2">
      <c r="A21" s="17" t="s">
        <v>11</v>
      </c>
      <c r="B21" s="6" t="s">
        <v>47</v>
      </c>
      <c r="C21" s="27">
        <v>33135</v>
      </c>
      <c r="D21" s="34">
        <f t="shared" si="0"/>
        <v>2.7813339662144686E-2</v>
      </c>
      <c r="E21" s="27">
        <v>815.7</v>
      </c>
      <c r="F21" s="34">
        <f t="shared" si="1"/>
        <v>6.6838457316389618E-4</v>
      </c>
      <c r="G21" s="39">
        <f t="shared" si="2"/>
        <v>2.461747397012223</v>
      </c>
    </row>
    <row r="22" spans="1:7" s="1" customFormat="1" ht="17.100000000000001" customHeight="1" x14ac:dyDescent="0.2">
      <c r="A22" s="17" t="s">
        <v>12</v>
      </c>
      <c r="B22" s="6" t="s">
        <v>48</v>
      </c>
      <c r="C22" s="27">
        <v>0</v>
      </c>
      <c r="D22" s="34">
        <f t="shared" si="0"/>
        <v>0</v>
      </c>
      <c r="E22" s="27">
        <v>0</v>
      </c>
      <c r="F22" s="34">
        <f t="shared" si="1"/>
        <v>0</v>
      </c>
      <c r="G22" s="39" t="s">
        <v>56</v>
      </c>
    </row>
    <row r="23" spans="1:7" s="1" customFormat="1" ht="17.100000000000001" customHeight="1" x14ac:dyDescent="0.2">
      <c r="A23" s="17" t="s">
        <v>13</v>
      </c>
      <c r="B23" s="6" t="s">
        <v>49</v>
      </c>
      <c r="C23" s="1">
        <v>446722</v>
      </c>
      <c r="D23" s="34">
        <f t="shared" si="0"/>
        <v>0.3749760289890629</v>
      </c>
      <c r="E23" s="1">
        <v>470475.68</v>
      </c>
      <c r="F23" s="34">
        <f>E21/E$35*100</f>
        <v>6.6838457316389618E-4</v>
      </c>
      <c r="G23" s="39">
        <f t="shared" si="2"/>
        <v>105.3173293457676</v>
      </c>
    </row>
    <row r="24" spans="1:7" s="1" customFormat="1" ht="17.100000000000001" customHeight="1" x14ac:dyDescent="0.2">
      <c r="A24" s="17" t="s">
        <v>14</v>
      </c>
      <c r="B24" s="6" t="s">
        <v>45</v>
      </c>
      <c r="C24" s="27">
        <v>637151</v>
      </c>
      <c r="D24" s="34">
        <f t="shared" si="0"/>
        <v>0.53482110092274482</v>
      </c>
      <c r="E24" s="27">
        <v>2262079.15</v>
      </c>
      <c r="F24" s="34">
        <f t="shared" si="1"/>
        <v>1.8535476365522849</v>
      </c>
      <c r="G24" s="39">
        <f t="shared" si="2"/>
        <v>355.03030678755897</v>
      </c>
    </row>
    <row r="25" spans="1:7" s="1" customFormat="1" ht="17.100000000000001" customHeight="1" x14ac:dyDescent="0.2">
      <c r="A25" s="17" t="s">
        <v>15</v>
      </c>
      <c r="B25" s="6" t="s">
        <v>44</v>
      </c>
      <c r="C25" s="27">
        <v>0</v>
      </c>
      <c r="D25" s="34">
        <f t="shared" si="0"/>
        <v>0</v>
      </c>
      <c r="E25" s="27">
        <v>0</v>
      </c>
      <c r="F25" s="34">
        <f t="shared" si="1"/>
        <v>0</v>
      </c>
      <c r="G25" s="39" t="s">
        <v>56</v>
      </c>
    </row>
    <row r="26" spans="1:7" s="1" customFormat="1" ht="17.100000000000001" customHeight="1" x14ac:dyDescent="0.2">
      <c r="A26" s="17" t="s">
        <v>16</v>
      </c>
      <c r="B26" s="6" t="s">
        <v>50</v>
      </c>
      <c r="C26" s="27">
        <v>44755</v>
      </c>
      <c r="D26" s="34">
        <f t="shared" si="0"/>
        <v>3.7567104770764609E-2</v>
      </c>
      <c r="E26" s="27">
        <v>44925.96</v>
      </c>
      <c r="F26" s="34">
        <f t="shared" si="1"/>
        <v>3.6812331247490837E-2</v>
      </c>
      <c r="G26" s="39">
        <f t="shared" si="2"/>
        <v>100.3819908390124</v>
      </c>
    </row>
    <row r="27" spans="1:7" s="1" customFormat="1" ht="17.100000000000001" customHeight="1" x14ac:dyDescent="0.2">
      <c r="A27" s="17" t="s">
        <v>17</v>
      </c>
      <c r="B27" s="6" t="s">
        <v>51</v>
      </c>
      <c r="C27" s="27">
        <v>0</v>
      </c>
      <c r="D27" s="34">
        <f t="shared" si="0"/>
        <v>0</v>
      </c>
      <c r="E27" s="27">
        <v>0</v>
      </c>
      <c r="F27" s="34">
        <f t="shared" si="1"/>
        <v>0</v>
      </c>
      <c r="G27" s="39" t="s">
        <v>56</v>
      </c>
    </row>
    <row r="28" spans="1:7" s="1" customFormat="1" ht="17.100000000000001" customHeight="1" x14ac:dyDescent="0.2">
      <c r="A28" s="17" t="s">
        <v>18</v>
      </c>
      <c r="B28" s="6" t="s">
        <v>38</v>
      </c>
      <c r="C28" s="27">
        <v>13226</v>
      </c>
      <c r="D28" s="34">
        <f t="shared" si="0"/>
        <v>1.1101832816403367E-2</v>
      </c>
      <c r="E28" s="27">
        <v>111615.7</v>
      </c>
      <c r="F28" s="34">
        <f t="shared" si="1"/>
        <v>9.1457903644586835E-2</v>
      </c>
      <c r="G28" s="39">
        <f t="shared" si="2"/>
        <v>843.91123544533502</v>
      </c>
    </row>
    <row r="29" spans="1:7" s="1" customFormat="1" ht="17.100000000000001" customHeight="1" x14ac:dyDescent="0.2">
      <c r="A29" s="18" t="s">
        <v>30</v>
      </c>
      <c r="B29" s="7" t="s">
        <v>22</v>
      </c>
      <c r="C29" s="29">
        <f>SUM(C11:C28)</f>
        <v>102110828</v>
      </c>
      <c r="D29" s="35">
        <f>SUM(D11:D28)</f>
        <v>85.711276364775429</v>
      </c>
      <c r="E29" s="29">
        <f>SUM(E11:E28)</f>
        <v>105556262.21000002</v>
      </c>
      <c r="F29" s="35">
        <f>SUM(F11:F28)</f>
        <v>86.107960986566965</v>
      </c>
      <c r="G29" s="40">
        <f>E29/C29*100</f>
        <v>103.37421043143438</v>
      </c>
    </row>
    <row r="30" spans="1:7" s="1" customFormat="1" ht="17.100000000000001" customHeight="1" x14ac:dyDescent="0.2">
      <c r="A30" s="19" t="s">
        <v>27</v>
      </c>
      <c r="B30" s="8" t="s">
        <v>23</v>
      </c>
      <c r="C30" s="27">
        <v>15722240</v>
      </c>
      <c r="D30" s="34">
        <f>C30/C$35*100</f>
        <v>13.197163161906071</v>
      </c>
      <c r="E30" s="27">
        <v>15071055.77</v>
      </c>
      <c r="F30" s="34">
        <f>E30/E$35*100</f>
        <v>12.349222971632615</v>
      </c>
      <c r="G30" s="39">
        <f>E30/C30*100</f>
        <v>95.858196859989405</v>
      </c>
    </row>
    <row r="31" spans="1:7" s="1" customFormat="1" ht="17.100000000000001" customHeight="1" x14ac:dyDescent="0.2">
      <c r="A31" s="19" t="s">
        <v>24</v>
      </c>
      <c r="B31" s="9" t="s">
        <v>25</v>
      </c>
      <c r="C31" s="27">
        <v>35991</v>
      </c>
      <c r="D31" s="34">
        <f t="shared" ref="D31:D33" si="3">C31/C$35*100</f>
        <v>3.0210650604504279E-2</v>
      </c>
      <c r="E31" s="27">
        <v>38267.46</v>
      </c>
      <c r="F31" s="34">
        <f>E31/E$35*100</f>
        <v>3.1356356403293449E-2</v>
      </c>
      <c r="G31" s="39">
        <f t="shared" ref="G31:G32" si="4">E31/C31*100</f>
        <v>106.32508127031757</v>
      </c>
    </row>
    <row r="32" spans="1:7" s="1" customFormat="1" ht="17.100000000000001" customHeight="1" x14ac:dyDescent="0.2">
      <c r="A32" s="19" t="s">
        <v>26</v>
      </c>
      <c r="B32" s="10" t="s">
        <v>28</v>
      </c>
      <c r="C32" s="27">
        <v>1264423</v>
      </c>
      <c r="D32" s="34">
        <f t="shared" si="3"/>
        <v>1.0613498227139873</v>
      </c>
      <c r="E32" s="27">
        <v>1374933.26</v>
      </c>
      <c r="F32" s="34">
        <f>E32/E$35*100</f>
        <v>1.1266203017211529</v>
      </c>
      <c r="G32" s="39">
        <f t="shared" si="4"/>
        <v>108.73997546707075</v>
      </c>
    </row>
    <row r="33" spans="1:7" s="1" customFormat="1" ht="17.100000000000001" customHeight="1" x14ac:dyDescent="0.2">
      <c r="A33" s="17" t="s">
        <v>21</v>
      </c>
      <c r="B33" s="10" t="s">
        <v>33</v>
      </c>
      <c r="C33" s="27">
        <v>0</v>
      </c>
      <c r="D33" s="34">
        <f t="shared" si="3"/>
        <v>0</v>
      </c>
      <c r="E33" s="27">
        <v>0</v>
      </c>
      <c r="F33" s="34">
        <f>E33/E$35*100</f>
        <v>0</v>
      </c>
      <c r="G33" s="39" t="s">
        <v>56</v>
      </c>
    </row>
    <row r="34" spans="1:7" s="1" customFormat="1" ht="17.100000000000001" customHeight="1" x14ac:dyDescent="0.2">
      <c r="A34" s="18" t="s">
        <v>19</v>
      </c>
      <c r="B34" s="11" t="s">
        <v>20</v>
      </c>
      <c r="C34" s="30">
        <f>SUM(C30:C33)</f>
        <v>17022654</v>
      </c>
      <c r="D34" s="36">
        <f>SUM(D30:D33)</f>
        <v>14.288723635224562</v>
      </c>
      <c r="E34" s="30">
        <f>SUM(E30:E33)</f>
        <v>16484256.49</v>
      </c>
      <c r="F34" s="36">
        <f>SUM(F30:F33)</f>
        <v>13.507199629757061</v>
      </c>
      <c r="G34" s="41">
        <f>E34/C34*100</f>
        <v>96.83717057281433</v>
      </c>
    </row>
    <row r="35" spans="1:7" s="1" customFormat="1" ht="17.100000000000001" customHeight="1" x14ac:dyDescent="0.2">
      <c r="A35" s="20" t="s">
        <v>31</v>
      </c>
      <c r="B35" s="21" t="s">
        <v>32</v>
      </c>
      <c r="C35" s="37">
        <f>C29+C34</f>
        <v>119133482</v>
      </c>
      <c r="D35" s="25">
        <f>D29+D34</f>
        <v>99.999999999999986</v>
      </c>
      <c r="E35" s="25">
        <f>E29+E34</f>
        <v>122040518.70000002</v>
      </c>
      <c r="F35" s="25">
        <f>F29+F34</f>
        <v>99.615160616324033</v>
      </c>
      <c r="G35" s="43">
        <f>E35/C35*100</f>
        <v>102.44015087211169</v>
      </c>
    </row>
    <row r="37" spans="1:7" x14ac:dyDescent="0.25">
      <c r="A37" s="31" t="s">
        <v>67</v>
      </c>
      <c r="C37" s="26"/>
      <c r="E37" s="26"/>
    </row>
    <row r="38" spans="1:7" ht="14.45" customHeight="1" x14ac:dyDescent="0.25">
      <c r="A38" s="22" t="s">
        <v>69</v>
      </c>
      <c r="C38" s="15"/>
      <c r="E38" s="15"/>
    </row>
    <row r="39" spans="1:7" x14ac:dyDescent="0.25">
      <c r="A39" s="32"/>
    </row>
    <row r="43" spans="1:7" x14ac:dyDescent="0.25">
      <c r="C43" s="14"/>
      <c r="D43" s="14"/>
      <c r="E43" s="14"/>
      <c r="F43" s="14"/>
    </row>
    <row r="44" spans="1:7" x14ac:dyDescent="0.25">
      <c r="C44" s="14"/>
      <c r="D44" s="14"/>
      <c r="E44" s="14"/>
      <c r="F44" s="14"/>
    </row>
    <row r="45" spans="1:7" x14ac:dyDescent="0.25">
      <c r="C45" s="14"/>
      <c r="D45" s="14"/>
      <c r="E45" s="14"/>
      <c r="F45" s="14"/>
    </row>
    <row r="46" spans="1:7" x14ac:dyDescent="0.25">
      <c r="C46" s="14"/>
      <c r="D46" s="14"/>
      <c r="E46" s="14"/>
      <c r="F46" s="14"/>
    </row>
    <row r="47" spans="1:7" x14ac:dyDescent="0.25">
      <c r="C47" s="14"/>
      <c r="D47" s="14"/>
      <c r="E47" s="14"/>
      <c r="F47" s="14"/>
    </row>
    <row r="48" spans="1:7" x14ac:dyDescent="0.25">
      <c r="C48" s="14"/>
      <c r="D48" s="14"/>
      <c r="E48" s="14"/>
      <c r="F48" s="14"/>
    </row>
    <row r="49" spans="3:6" x14ac:dyDescent="0.25">
      <c r="C49" s="14"/>
      <c r="D49" s="14"/>
      <c r="E49" s="14"/>
      <c r="F49" s="14"/>
    </row>
    <row r="50" spans="3:6" x14ac:dyDescent="0.25">
      <c r="C50" s="14"/>
      <c r="D50" s="14"/>
      <c r="E50" s="14"/>
      <c r="F50" s="14"/>
    </row>
    <row r="51" spans="3:6" x14ac:dyDescent="0.25">
      <c r="C51" s="14"/>
      <c r="D51" s="14"/>
      <c r="E51" s="14"/>
      <c r="F51" s="14"/>
    </row>
    <row r="52" spans="3:6" x14ac:dyDescent="0.25">
      <c r="C52" s="14"/>
      <c r="D52" s="14"/>
      <c r="E52" s="14"/>
      <c r="F52" s="14"/>
    </row>
    <row r="53" spans="3:6" x14ac:dyDescent="0.25">
      <c r="C53" s="14"/>
      <c r="D53" s="14"/>
      <c r="E53" s="14"/>
      <c r="F53" s="14"/>
    </row>
    <row r="54" spans="3:6" x14ac:dyDescent="0.25">
      <c r="C54" s="14"/>
      <c r="D54" s="14"/>
      <c r="E54" s="14"/>
      <c r="F54" s="14"/>
    </row>
    <row r="55" spans="3:6" x14ac:dyDescent="0.25">
      <c r="C55" s="14"/>
      <c r="D55" s="14"/>
      <c r="E55" s="14"/>
      <c r="F55" s="14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osiguranja&amp;RGodišnji izvještaj</oddHeader>
    <oddFooter>&amp;CU izvještaj su uključeni podaci zaključno sa 31.12.2024. godine.</oddFooter>
  </headerFooter>
  <ignoredErrors>
    <ignoredError sqref="A11:A28 A34" numberStoredAsText="1"/>
    <ignoredError sqref="A29:A30 A35" twoDigitTextYear="1" numberStoredAsText="1"/>
    <ignoredError sqref="D29 F29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2020-07-06T12:07:13Z</cp:lastPrinted>
  <dcterms:created xsi:type="dcterms:W3CDTF">2018-01-08T12:56:16Z</dcterms:created>
  <dcterms:modified xsi:type="dcterms:W3CDTF">2025-08-01T08:40:19Z</dcterms:modified>
</cp:coreProperties>
</file>