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f9d95851123839/Files/AZOBiH/VIII - VI (2024-2025)/VI - 2025/Jezici/BS EVLADAUPLOAD 2X0725/"/>
    </mc:Choice>
  </mc:AlternateContent>
  <xr:revisionPtr revIDLastSave="21" documentId="13_ncr:1_{C2A65016-4DFD-4671-8E4D-61908CDCA9A9}" xr6:coauthVersionLast="47" xr6:coauthVersionMax="47" xr10:uidLastSave="{8800AC06-C65E-43AC-8BD6-EBA1EABD881F}"/>
  <bookViews>
    <workbookView xWindow="-120" yWindow="-120" windowWidth="19440" windowHeight="14880" xr2:uid="{00000000-000D-0000-FFFF-FFFF00000000}"/>
  </bookViews>
  <sheets>
    <sheet name="BiH" sheetId="21" r:id="rId1"/>
    <sheet name="FBiH" sheetId="22" r:id="rId2"/>
    <sheet name="Teritorija FBiH" sheetId="24" state="hidden" r:id="rId3"/>
    <sheet name="RS" sheetId="23" r:id="rId4"/>
    <sheet name="Teritorija RS" sheetId="25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22" l="1"/>
  <c r="C34" i="22" s="1"/>
  <c r="C28" i="22"/>
  <c r="D28" i="22" s="1"/>
  <c r="C33" i="23"/>
  <c r="C34" i="23" s="1"/>
  <c r="C28" i="23"/>
  <c r="D28" i="23" s="1"/>
  <c r="H26" i="23"/>
  <c r="H14" i="22"/>
  <c r="D34" i="22" l="1"/>
  <c r="D32" i="22"/>
  <c r="D21" i="22"/>
  <c r="D31" i="22"/>
  <c r="D20" i="22"/>
  <c r="D19" i="22"/>
  <c r="D29" i="22"/>
  <c r="D18" i="22"/>
  <c r="D16" i="22"/>
  <c r="D27" i="22"/>
  <c r="D15" i="22"/>
  <c r="D26" i="22"/>
  <c r="D14" i="22"/>
  <c r="D25" i="22"/>
  <c r="D24" i="22"/>
  <c r="D23" i="22"/>
  <c r="D30" i="22"/>
  <c r="D17" i="22"/>
  <c r="D13" i="22"/>
  <c r="D12" i="22"/>
  <c r="D22" i="22"/>
  <c r="D11" i="22"/>
  <c r="D10" i="22"/>
  <c r="D33" i="22"/>
  <c r="D17" i="23"/>
  <c r="D27" i="23"/>
  <c r="D15" i="23"/>
  <c r="D22" i="23"/>
  <c r="D32" i="23"/>
  <c r="D31" i="23"/>
  <c r="D30" i="23"/>
  <c r="D18" i="23"/>
  <c r="D16" i="23"/>
  <c r="D10" i="23"/>
  <c r="D21" i="23"/>
  <c r="D26" i="23"/>
  <c r="D14" i="23"/>
  <c r="D25" i="23"/>
  <c r="D13" i="23"/>
  <c r="D24" i="23"/>
  <c r="D12" i="23"/>
  <c r="D23" i="23"/>
  <c r="D11" i="23"/>
  <c r="D20" i="23"/>
  <c r="D19" i="23"/>
  <c r="D29" i="23"/>
  <c r="D33" i="23"/>
  <c r="D34" i="23" s="1"/>
  <c r="E28" i="23"/>
  <c r="E33" i="23"/>
  <c r="H13" i="23"/>
  <c r="H14" i="23"/>
  <c r="E34" i="23" l="1"/>
  <c r="H21" i="23"/>
  <c r="E30" i="21" l="1"/>
  <c r="E31" i="21"/>
  <c r="E32" i="21"/>
  <c r="E29" i="21"/>
  <c r="C30" i="21"/>
  <c r="C31" i="21"/>
  <c r="C32" i="21"/>
  <c r="C29" i="21"/>
  <c r="E11" i="21"/>
  <c r="E12" i="21"/>
  <c r="E13" i="21"/>
  <c r="H13" i="21" s="1"/>
  <c r="E14" i="21"/>
  <c r="H14" i="21" s="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10" i="21"/>
  <c r="E10" i="21"/>
  <c r="E28" i="25" l="1"/>
  <c r="E33" i="25" l="1"/>
  <c r="E28" i="24" l="1"/>
  <c r="E33" i="24"/>
  <c r="E34" i="24" l="1"/>
  <c r="C33" i="25"/>
  <c r="H32" i="25"/>
  <c r="G32" i="25"/>
  <c r="H31" i="25"/>
  <c r="G31" i="25"/>
  <c r="H30" i="25"/>
  <c r="G30" i="25"/>
  <c r="H29" i="25"/>
  <c r="G29" i="25"/>
  <c r="E34" i="25"/>
  <c r="C28" i="25"/>
  <c r="H27" i="25"/>
  <c r="G27" i="25"/>
  <c r="G26" i="25"/>
  <c r="H25" i="25"/>
  <c r="G25" i="25"/>
  <c r="H24" i="25"/>
  <c r="G24" i="25"/>
  <c r="H23" i="25"/>
  <c r="G23" i="25"/>
  <c r="H22" i="25"/>
  <c r="G22" i="25"/>
  <c r="G21" i="25"/>
  <c r="H20" i="25"/>
  <c r="G20" i="25"/>
  <c r="H19" i="25"/>
  <c r="G19" i="25"/>
  <c r="H18" i="25"/>
  <c r="G18" i="25"/>
  <c r="H17" i="25"/>
  <c r="G17" i="25"/>
  <c r="H16" i="25"/>
  <c r="G16" i="25"/>
  <c r="H15" i="25"/>
  <c r="G15" i="25"/>
  <c r="G14" i="25"/>
  <c r="G13" i="25"/>
  <c r="H12" i="25"/>
  <c r="G12" i="25"/>
  <c r="H11" i="25"/>
  <c r="G11" i="25"/>
  <c r="H10" i="25"/>
  <c r="G10" i="25"/>
  <c r="C33" i="24"/>
  <c r="G32" i="24"/>
  <c r="H31" i="24"/>
  <c r="G31" i="24"/>
  <c r="H30" i="24"/>
  <c r="G30" i="24"/>
  <c r="H29" i="24"/>
  <c r="G29" i="24"/>
  <c r="C28" i="24"/>
  <c r="H27" i="24"/>
  <c r="G27" i="24"/>
  <c r="H26" i="24"/>
  <c r="G26" i="24"/>
  <c r="H25" i="24"/>
  <c r="G25" i="24"/>
  <c r="H24" i="24"/>
  <c r="G24" i="24"/>
  <c r="H23" i="24"/>
  <c r="G23" i="24"/>
  <c r="H22" i="24"/>
  <c r="G22" i="24"/>
  <c r="H21" i="24"/>
  <c r="G21" i="24"/>
  <c r="H20" i="24"/>
  <c r="G20" i="24"/>
  <c r="H19" i="24"/>
  <c r="G19" i="24"/>
  <c r="H18" i="24"/>
  <c r="G18" i="24"/>
  <c r="H17" i="24"/>
  <c r="G17" i="24"/>
  <c r="H16" i="24"/>
  <c r="G16" i="24"/>
  <c r="H15" i="24"/>
  <c r="G15" i="24"/>
  <c r="H14" i="24"/>
  <c r="G14" i="24"/>
  <c r="G13" i="24"/>
  <c r="H12" i="24"/>
  <c r="G12" i="24"/>
  <c r="H11" i="24"/>
  <c r="G11" i="24"/>
  <c r="H10" i="24"/>
  <c r="G10" i="24"/>
  <c r="C34" i="24" l="1"/>
  <c r="D31" i="24" s="1"/>
  <c r="F30" i="24"/>
  <c r="H33" i="25"/>
  <c r="G33" i="25"/>
  <c r="H28" i="25"/>
  <c r="H33" i="24"/>
  <c r="G28" i="25"/>
  <c r="C34" i="25"/>
  <c r="F28" i="25"/>
  <c r="F32" i="24"/>
  <c r="D17" i="24"/>
  <c r="G28" i="24"/>
  <c r="G33" i="24"/>
  <c r="H28" i="24"/>
  <c r="D22" i="24" l="1"/>
  <c r="F19" i="24"/>
  <c r="D14" i="24"/>
  <c r="D32" i="24"/>
  <c r="I32" i="24" s="1"/>
  <c r="D25" i="24"/>
  <c r="D33" i="24"/>
  <c r="F14" i="24"/>
  <c r="I14" i="24" s="1"/>
  <c r="D11" i="24"/>
  <c r="D18" i="24"/>
  <c r="D26" i="24"/>
  <c r="D12" i="24"/>
  <c r="D21" i="24"/>
  <c r="I21" i="24" s="1"/>
  <c r="D29" i="24"/>
  <c r="D28" i="24"/>
  <c r="D13" i="24"/>
  <c r="D16" i="24"/>
  <c r="D20" i="24"/>
  <c r="D24" i="24"/>
  <c r="D30" i="24"/>
  <c r="I30" i="24" s="1"/>
  <c r="D10" i="24"/>
  <c r="D15" i="24"/>
  <c r="D19" i="24"/>
  <c r="D23" i="24"/>
  <c r="D27" i="24"/>
  <c r="F10" i="24"/>
  <c r="F27" i="24"/>
  <c r="F22" i="24"/>
  <c r="I22" i="24" s="1"/>
  <c r="F33" i="24"/>
  <c r="F28" i="24"/>
  <c r="F15" i="24"/>
  <c r="F23" i="24"/>
  <c r="F31" i="24"/>
  <c r="I31" i="24" s="1"/>
  <c r="F18" i="24"/>
  <c r="I18" i="24" s="1"/>
  <c r="F26" i="24"/>
  <c r="F11" i="24"/>
  <c r="F12" i="24"/>
  <c r="F17" i="24"/>
  <c r="I17" i="24" s="1"/>
  <c r="F21" i="24"/>
  <c r="F25" i="24"/>
  <c r="F29" i="24"/>
  <c r="F13" i="24"/>
  <c r="I13" i="24" s="1"/>
  <c r="F16" i="24"/>
  <c r="I16" i="24" s="1"/>
  <c r="F20" i="24"/>
  <c r="I20" i="24" s="1"/>
  <c r="F24" i="24"/>
  <c r="I24" i="24" s="1"/>
  <c r="G34" i="25"/>
  <c r="D31" i="25"/>
  <c r="D29" i="25"/>
  <c r="D27" i="25"/>
  <c r="D26" i="25"/>
  <c r="D24" i="25"/>
  <c r="D22" i="25"/>
  <c r="D21" i="25"/>
  <c r="D19" i="25"/>
  <c r="D17" i="25"/>
  <c r="D15" i="25"/>
  <c r="D14" i="25"/>
  <c r="D13" i="25"/>
  <c r="D11" i="25"/>
  <c r="D33" i="25"/>
  <c r="D32" i="25"/>
  <c r="D30" i="25"/>
  <c r="D25" i="25"/>
  <c r="D23" i="25"/>
  <c r="D20" i="25"/>
  <c r="D18" i="25"/>
  <c r="D16" i="25"/>
  <c r="D12" i="25"/>
  <c r="D10" i="25"/>
  <c r="D28" i="25"/>
  <c r="F32" i="25"/>
  <c r="F30" i="25"/>
  <c r="I30" i="25" s="1"/>
  <c r="F25" i="25"/>
  <c r="I25" i="25" s="1"/>
  <c r="F23" i="25"/>
  <c r="F20" i="25"/>
  <c r="F18" i="25"/>
  <c r="F16" i="25"/>
  <c r="F12" i="25"/>
  <c r="F10" i="25"/>
  <c r="F33" i="25"/>
  <c r="F31" i="25"/>
  <c r="F29" i="25"/>
  <c r="F27" i="25"/>
  <c r="F26" i="25"/>
  <c r="I26" i="25" s="1"/>
  <c r="F24" i="25"/>
  <c r="I24" i="25" s="1"/>
  <c r="F22" i="25"/>
  <c r="F21" i="25"/>
  <c r="F19" i="25"/>
  <c r="F17" i="25"/>
  <c r="F15" i="25"/>
  <c r="F14" i="25"/>
  <c r="F13" i="25"/>
  <c r="F11" i="25"/>
  <c r="G34" i="24"/>
  <c r="I32" i="25" l="1"/>
  <c r="D34" i="25"/>
  <c r="I13" i="25"/>
  <c r="I23" i="24"/>
  <c r="I12" i="25"/>
  <c r="I26" i="24"/>
  <c r="I14" i="25"/>
  <c r="I27" i="25"/>
  <c r="I10" i="25"/>
  <c r="I19" i="25"/>
  <c r="I29" i="25"/>
  <c r="I11" i="25"/>
  <c r="I33" i="25"/>
  <c r="I17" i="25"/>
  <c r="D34" i="24"/>
  <c r="I31" i="25"/>
  <c r="I15" i="25"/>
  <c r="I16" i="25"/>
  <c r="I33" i="24"/>
  <c r="I18" i="25"/>
  <c r="I25" i="24"/>
  <c r="I21" i="25"/>
  <c r="I20" i="25"/>
  <c r="I27" i="24"/>
  <c r="I22" i="25"/>
  <c r="I23" i="25"/>
  <c r="I19" i="24"/>
  <c r="I11" i="24"/>
  <c r="I28" i="24"/>
  <c r="I29" i="24"/>
  <c r="I12" i="24"/>
  <c r="I15" i="24"/>
  <c r="I10" i="24"/>
  <c r="F34" i="24"/>
  <c r="F34" i="25"/>
  <c r="I28" i="25"/>
  <c r="G10" i="23" l="1"/>
  <c r="G32" i="23"/>
  <c r="H31" i="23"/>
  <c r="G31" i="23"/>
  <c r="H30" i="23"/>
  <c r="G30" i="23"/>
  <c r="H29" i="23"/>
  <c r="G29" i="23"/>
  <c r="H27" i="23"/>
  <c r="G27" i="23"/>
  <c r="G26" i="23"/>
  <c r="H25" i="23"/>
  <c r="G25" i="23"/>
  <c r="H24" i="23"/>
  <c r="G24" i="23"/>
  <c r="H23" i="23"/>
  <c r="G23" i="23"/>
  <c r="H22" i="23"/>
  <c r="G22" i="23"/>
  <c r="G21" i="23"/>
  <c r="H20" i="23"/>
  <c r="G20" i="23"/>
  <c r="H19" i="23"/>
  <c r="G19" i="23"/>
  <c r="H18" i="23"/>
  <c r="G18" i="23"/>
  <c r="H17" i="23"/>
  <c r="G17" i="23"/>
  <c r="H16" i="23"/>
  <c r="G16" i="23"/>
  <c r="H15" i="23"/>
  <c r="G15" i="23"/>
  <c r="G14" i="23"/>
  <c r="G13" i="23"/>
  <c r="H12" i="23"/>
  <c r="G12" i="23"/>
  <c r="H11" i="23"/>
  <c r="G11" i="23"/>
  <c r="H10" i="23"/>
  <c r="G32" i="22"/>
  <c r="H31" i="22"/>
  <c r="G31" i="22"/>
  <c r="H30" i="22"/>
  <c r="G30" i="22"/>
  <c r="H29" i="22"/>
  <c r="G29" i="22"/>
  <c r="H27" i="22"/>
  <c r="G27" i="22"/>
  <c r="H26" i="22"/>
  <c r="G26" i="22"/>
  <c r="H25" i="22"/>
  <c r="G25" i="22"/>
  <c r="H24" i="22"/>
  <c r="G24" i="22"/>
  <c r="H23" i="22"/>
  <c r="G23" i="22"/>
  <c r="H22" i="22"/>
  <c r="G22" i="22"/>
  <c r="H21" i="22"/>
  <c r="G21" i="22"/>
  <c r="H20" i="22"/>
  <c r="G20" i="22"/>
  <c r="H19" i="22"/>
  <c r="G19" i="22"/>
  <c r="H18" i="22"/>
  <c r="G18" i="22"/>
  <c r="H17" i="22"/>
  <c r="G17" i="22"/>
  <c r="H16" i="22"/>
  <c r="G16" i="22"/>
  <c r="H15" i="22"/>
  <c r="G15" i="22"/>
  <c r="G14" i="22"/>
  <c r="G13" i="22"/>
  <c r="H12" i="22"/>
  <c r="G12" i="22"/>
  <c r="H11" i="22"/>
  <c r="G11" i="22"/>
  <c r="H10" i="22"/>
  <c r="G10" i="22"/>
  <c r="H29" i="21"/>
  <c r="H30" i="21"/>
  <c r="H31" i="21"/>
  <c r="H11" i="21"/>
  <c r="H12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10" i="2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9" i="21"/>
  <c r="G30" i="21"/>
  <c r="G31" i="21"/>
  <c r="G32" i="21"/>
  <c r="G10" i="21"/>
  <c r="E33" i="21" l="1"/>
  <c r="E28" i="21"/>
  <c r="E28" i="22"/>
  <c r="E33" i="22"/>
  <c r="E34" i="21" l="1"/>
  <c r="F28" i="21" s="1"/>
  <c r="E34" i="22"/>
  <c r="C33" i="21"/>
  <c r="C28" i="21"/>
  <c r="C34" i="21" l="1"/>
  <c r="F32" i="22"/>
  <c r="F30" i="22"/>
  <c r="F26" i="22"/>
  <c r="F24" i="22"/>
  <c r="F22" i="22"/>
  <c r="F20" i="22"/>
  <c r="F18" i="22"/>
  <c r="F16" i="22"/>
  <c r="F14" i="22"/>
  <c r="F12" i="22"/>
  <c r="F10" i="22"/>
  <c r="F31" i="22"/>
  <c r="F29" i="22"/>
  <c r="F27" i="22"/>
  <c r="F25" i="22"/>
  <c r="F23" i="22"/>
  <c r="F21" i="22"/>
  <c r="F19" i="22"/>
  <c r="F17" i="22"/>
  <c r="F15" i="22"/>
  <c r="F13" i="22"/>
  <c r="F11" i="22"/>
  <c r="F33" i="22"/>
  <c r="F28" i="22"/>
  <c r="F32" i="21"/>
  <c r="F30" i="21"/>
  <c r="F26" i="21"/>
  <c r="F24" i="21"/>
  <c r="F22" i="21"/>
  <c r="F20" i="21"/>
  <c r="F18" i="21"/>
  <c r="F16" i="21"/>
  <c r="F14" i="21"/>
  <c r="F12" i="21"/>
  <c r="F10" i="21"/>
  <c r="F17" i="21"/>
  <c r="F13" i="21"/>
  <c r="F11" i="21"/>
  <c r="F33" i="21"/>
  <c r="F34" i="21" s="1"/>
  <c r="F31" i="21"/>
  <c r="F29" i="21"/>
  <c r="F27" i="21"/>
  <c r="F25" i="21"/>
  <c r="F23" i="21"/>
  <c r="F21" i="21"/>
  <c r="F19" i="21"/>
  <c r="F15" i="21"/>
  <c r="H33" i="21"/>
  <c r="G33" i="21"/>
  <c r="H28" i="21"/>
  <c r="G28" i="21"/>
  <c r="D10" i="21"/>
  <c r="G34" i="21" l="1"/>
  <c r="F34" i="22"/>
  <c r="D29" i="21"/>
  <c r="I29" i="21" s="1"/>
  <c r="D14" i="21"/>
  <c r="I14" i="21" s="1"/>
  <c r="D22" i="21"/>
  <c r="I22" i="21" s="1"/>
  <c r="D26" i="21"/>
  <c r="I26" i="21" s="1"/>
  <c r="D30" i="21"/>
  <c r="I30" i="21" s="1"/>
  <c r="D32" i="21"/>
  <c r="I32" i="21" s="1"/>
  <c r="D11" i="21"/>
  <c r="I11" i="21" s="1"/>
  <c r="D13" i="21"/>
  <c r="I13" i="21" s="1"/>
  <c r="D15" i="21"/>
  <c r="I15" i="21" s="1"/>
  <c r="D17" i="21"/>
  <c r="I17" i="21" s="1"/>
  <c r="D19" i="21"/>
  <c r="I19" i="21" s="1"/>
  <c r="D21" i="21"/>
  <c r="I21" i="21" s="1"/>
  <c r="D23" i="21"/>
  <c r="I23" i="21" s="1"/>
  <c r="D25" i="21"/>
  <c r="I25" i="21" s="1"/>
  <c r="D27" i="21"/>
  <c r="I27" i="21" s="1"/>
  <c r="D31" i="21"/>
  <c r="I31" i="21" s="1"/>
  <c r="D33" i="21"/>
  <c r="I33" i="21" s="1"/>
  <c r="D12" i="21"/>
  <c r="I12" i="21" s="1"/>
  <c r="D16" i="21"/>
  <c r="I16" i="21" s="1"/>
  <c r="D18" i="21"/>
  <c r="I18" i="21" s="1"/>
  <c r="D20" i="21"/>
  <c r="I20" i="21" s="1"/>
  <c r="D24" i="21"/>
  <c r="I24" i="21" s="1"/>
  <c r="I10" i="21"/>
  <c r="D28" i="21"/>
  <c r="G33" i="22" l="1"/>
  <c r="H33" i="22"/>
  <c r="H28" i="23"/>
  <c r="G28" i="23"/>
  <c r="H28" i="22"/>
  <c r="G28" i="22"/>
  <c r="G33" i="23"/>
  <c r="H33" i="23"/>
  <c r="I28" i="21"/>
  <c r="D34" i="21"/>
  <c r="F28" i="23"/>
  <c r="G34" i="22" l="1"/>
  <c r="I28" i="23"/>
  <c r="G34" i="23"/>
  <c r="F32" i="23"/>
  <c r="I32" i="23" s="1"/>
  <c r="F30" i="23"/>
  <c r="F26" i="23"/>
  <c r="F24" i="23"/>
  <c r="I24" i="23" s="1"/>
  <c r="F22" i="23"/>
  <c r="I22" i="23" s="1"/>
  <c r="F20" i="23"/>
  <c r="F18" i="23"/>
  <c r="F16" i="23"/>
  <c r="F14" i="23"/>
  <c r="F12" i="23"/>
  <c r="F10" i="23"/>
  <c r="F31" i="23"/>
  <c r="I31" i="23" s="1"/>
  <c r="F29" i="23"/>
  <c r="I29" i="23" s="1"/>
  <c r="F27" i="23"/>
  <c r="I27" i="23" s="1"/>
  <c r="F25" i="23"/>
  <c r="F23" i="23"/>
  <c r="I23" i="23" s="1"/>
  <c r="F21" i="23"/>
  <c r="I21" i="23" s="1"/>
  <c r="F19" i="23"/>
  <c r="F17" i="23"/>
  <c r="F15" i="23"/>
  <c r="F13" i="23"/>
  <c r="F11" i="23"/>
  <c r="I32" i="22"/>
  <c r="I30" i="22"/>
  <c r="I26" i="22"/>
  <c r="I24" i="22"/>
  <c r="I22" i="22"/>
  <c r="I20" i="22"/>
  <c r="I18" i="22"/>
  <c r="I16" i="22"/>
  <c r="I14" i="22"/>
  <c r="I12" i="22"/>
  <c r="I10" i="22"/>
  <c r="I31" i="22"/>
  <c r="I29" i="22"/>
  <c r="I27" i="22"/>
  <c r="I25" i="22"/>
  <c r="I23" i="22"/>
  <c r="I21" i="22"/>
  <c r="I19" i="22"/>
  <c r="I17" i="22"/>
  <c r="I15" i="22"/>
  <c r="I13" i="22"/>
  <c r="I11" i="22"/>
  <c r="F33" i="23"/>
  <c r="I33" i="22"/>
  <c r="I26" i="23" l="1"/>
  <c r="I13" i="23"/>
  <c r="I11" i="23"/>
  <c r="I16" i="23"/>
  <c r="I15" i="23"/>
  <c r="I19" i="23"/>
  <c r="I14" i="23"/>
  <c r="I17" i="23"/>
  <c r="I20" i="23"/>
  <c r="I12" i="23"/>
  <c r="I18" i="23"/>
  <c r="I25" i="23"/>
  <c r="I10" i="23"/>
  <c r="I30" i="23"/>
  <c r="I28" i="22"/>
  <c r="I33" i="23"/>
  <c r="F34" i="23"/>
</calcChain>
</file>

<file path=xl/sharedStrings.xml><?xml version="1.0" encoding="utf-8"?>
<sst xmlns="http://schemas.openxmlformats.org/spreadsheetml/2006/main" count="345" uniqueCount="69">
  <si>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</si>
  <si>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</si>
  <si>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</si>
  <si>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</si>
  <si>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</si>
  <si>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</si>
  <si>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</si>
  <si>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</si>
  <si>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</si>
  <si>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</si>
  <si>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</si>
  <si>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</si>
  <si>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</si>
  <si>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</si>
  <si>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</si>
  <si>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</si>
  <si>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</si>
  <si>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</si>
  <si>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</si>
  <si>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</si>
  <si>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</si>
  <si>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</si>
  <si>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</si>
  <si>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</si>
  <si>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</si>
  <si>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</si>
  <si>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 xml:space="preserve"> (%)</t>
  </si>
  <si>
    <t>-</t>
  </si>
  <si>
    <t>I-VI-2019</t>
  </si>
  <si>
    <t>PREMIJA PO VRSTAMA OSIGURANJA U BOSNI I HERCEGOVINI</t>
  </si>
  <si>
    <t>PREMIJA PO VRSTAMA OSIGURANJA U FEDERACIJI BOSNE I HERCEGOVINE</t>
  </si>
  <si>
    <t>PREMIJA PO VRSTAMA OSIGURANJA U REPUBLICI SRPSKOJ</t>
  </si>
  <si>
    <t>Šifra</t>
  </si>
  <si>
    <t>Vrsta osiguranja</t>
  </si>
  <si>
    <t>Premija</t>
  </si>
  <si>
    <t>Udio</t>
  </si>
  <si>
    <t>Životno i neživotno osiguranje</t>
  </si>
  <si>
    <t>Promjena iznosa premije</t>
  </si>
  <si>
    <t>Promjena udjela</t>
  </si>
  <si>
    <t xml:space="preserve"> Apsolutno (KM)</t>
  </si>
  <si>
    <t>Relativno (%)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</si>
  <si>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</si>
  <si>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</si>
  <si>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</si>
  <si>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</si>
  <si>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</si>
  <si>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</si>
  <si>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</si>
  <si>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</si>
  <si>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</si>
  <si>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</si>
  <si>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</si>
  <si>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</si>
  <si>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</si>
  <si>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</si>
  <si>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</si>
  <si>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</si>
  <si>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</si>
  <si>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</si>
  <si>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</si>
  <si>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</si>
  <si>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</si>
  <si>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</si>
  <si>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</si>
  <si>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</si>
  <si>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</si>
  <si>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I-VI-2020</t>
  </si>
  <si>
    <t>I-VI-2024</t>
  </si>
  <si>
    <t>I-VI-2025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</si>
</sst>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[$-1141A]#,##0;\(#,##0\)"/>
    <numFmt numFmtId="168" formatCode="\+#,##0_ ;\-#,##0\ "/>
    <numFmt numFmtId="169" formatCode="#,##0.00_ ;\-#,##0.00\ "/>
  </numFmts>
  <fonts count="4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0"/>
      <name val="Cambria"/>
      <family val="1"/>
      <charset val="238"/>
      <scheme val="maj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3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18" applyNumberFormat="0" applyAlignment="0" applyProtection="0"/>
    <xf numFmtId="0" fontId="18" fillId="24" borderId="19" applyNumberFormat="0" applyAlignment="0" applyProtection="0"/>
    <xf numFmtId="166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8" applyNumberFormat="0" applyAlignment="0" applyProtection="0"/>
    <xf numFmtId="0" fontId="28" fillId="0" borderId="23" applyNumberFormat="0" applyFill="0" applyAlignment="0" applyProtection="0"/>
    <xf numFmtId="0" fontId="21" fillId="0" borderId="0"/>
    <xf numFmtId="0" fontId="29" fillId="2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19" fillId="26" borderId="24" applyNumberFormat="0" applyFont="0" applyAlignment="0" applyProtection="0"/>
    <xf numFmtId="0" fontId="31" fillId="23" borderId="25" applyNumberFormat="0" applyAlignment="0" applyProtection="0"/>
    <xf numFmtId="0" fontId="21" fillId="0" borderId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3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33" applyNumberFormat="0" applyFill="0" applyAlignment="0" applyProtection="0"/>
    <xf numFmtId="0" fontId="31" fillId="23" borderId="32" applyNumberFormat="0" applyAlignment="0" applyProtection="0"/>
    <xf numFmtId="0" fontId="17" fillId="23" borderId="27" applyNumberFormat="0" applyAlignment="0" applyProtection="0"/>
    <xf numFmtId="0" fontId="27" fillId="10" borderId="27" applyNumberFormat="0" applyAlignment="0" applyProtection="0"/>
    <xf numFmtId="0" fontId="27" fillId="10" borderId="31" applyNumberFormat="0" applyAlignment="0" applyProtection="0"/>
    <xf numFmtId="0" fontId="17" fillId="23" borderId="31" applyNumberFormat="0" applyAlignment="0" applyProtection="0"/>
    <xf numFmtId="0" fontId="19" fillId="26" borderId="28" applyNumberFormat="0" applyFont="0" applyAlignment="0" applyProtection="0"/>
    <xf numFmtId="0" fontId="31" fillId="23" borderId="29" applyNumberFormat="0" applyAlignment="0" applyProtection="0"/>
    <xf numFmtId="0" fontId="33" fillId="0" borderId="30" applyNumberFormat="0" applyFill="0" applyAlignment="0" applyProtection="0"/>
    <xf numFmtId="0" fontId="1" fillId="0" borderId="0"/>
    <xf numFmtId="0" fontId="19" fillId="26" borderId="37" applyNumberFormat="0" applyFont="0" applyAlignment="0" applyProtection="0"/>
    <xf numFmtId="0" fontId="19" fillId="26" borderId="41" applyNumberFormat="0" applyFont="0" applyAlignment="0" applyProtection="0"/>
    <xf numFmtId="0" fontId="33" fillId="0" borderId="44" applyNumberFormat="0" applyFill="0" applyAlignment="0" applyProtection="0"/>
    <xf numFmtId="0" fontId="17" fillId="23" borderId="42" applyNumberFormat="0" applyAlignment="0" applyProtection="0"/>
    <xf numFmtId="0" fontId="17" fillId="23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1" fillId="0" borderId="0"/>
    <xf numFmtId="0" fontId="17" fillId="23" borderId="34" applyNumberFormat="0" applyAlignment="0" applyProtection="0"/>
    <xf numFmtId="0" fontId="17" fillId="23" borderId="34" applyNumberFormat="0" applyAlignment="0" applyProtection="0"/>
    <xf numFmtId="0" fontId="27" fillId="10" borderId="34" applyNumberFormat="0" applyAlignment="0" applyProtection="0"/>
    <xf numFmtId="0" fontId="27" fillId="10" borderId="34" applyNumberFormat="0" applyAlignment="0" applyProtection="0"/>
    <xf numFmtId="0" fontId="33" fillId="0" borderId="44" applyNumberFormat="0" applyFill="0" applyAlignment="0" applyProtection="0"/>
    <xf numFmtId="9" fontId="6" fillId="0" borderId="0" applyFont="0" applyFill="0" applyBorder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23" borderId="38" applyNumberFormat="0" applyAlignment="0" applyProtection="0"/>
    <xf numFmtId="0" fontId="17" fillId="23" borderId="38" applyNumberFormat="0" applyAlignment="0" applyProtection="0"/>
    <xf numFmtId="0" fontId="27" fillId="10" borderId="38" applyNumberFormat="0" applyAlignment="0" applyProtection="0"/>
    <xf numFmtId="0" fontId="27" fillId="10" borderId="38" applyNumberFormat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6" fillId="0" borderId="0"/>
    <xf numFmtId="0" fontId="21" fillId="0" borderId="0"/>
  </cellStyleXfs>
  <cellXfs count="74">
    <xf numFmtId="0" fontId="0" fillId="0" borderId="0" xfId="0"/>
    <xf numFmtId="0" fontId="8" fillId="0" borderId="0" xfId="0" applyFont="1"/>
    <xf numFmtId="0" fontId="5" fillId="0" borderId="0" xfId="0" applyFont="1" applyBorder="1" applyAlignment="1"/>
    <xf numFmtId="0" fontId="8" fillId="0" borderId="0" xfId="0" applyFont="1" applyBorder="1"/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3" borderId="9" xfId="0" applyFont="1" applyFill="1" applyBorder="1"/>
    <xf numFmtId="0" fontId="9" fillId="3" borderId="14" xfId="0" applyFont="1" applyFill="1" applyBorder="1" applyAlignment="1">
      <alignment horizontal="left"/>
    </xf>
    <xf numFmtId="0" fontId="3" fillId="0" borderId="1" xfId="2" applyFont="1" applyFill="1" applyBorder="1" applyAlignment="1">
      <alignment vertical="center" wrapText="1" shrinkToFit="1"/>
    </xf>
    <xf numFmtId="49" fontId="4" fillId="4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 wrapText="1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49" fontId="3" fillId="0" borderId="3" xfId="2" applyNumberFormat="1" applyFont="1" applyFill="1" applyBorder="1" applyAlignment="1">
      <alignment horizontal="center" vertical="center" shrinkToFit="1"/>
    </xf>
    <xf numFmtId="4" fontId="3" fillId="0" borderId="3" xfId="0" applyNumberFormat="1" applyFont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right" vertical="center"/>
    </xf>
    <xf numFmtId="4" fontId="11" fillId="3" borderId="0" xfId="0" applyNumberFormat="1" applyFont="1" applyFill="1" applyBorder="1" applyAlignment="1">
      <alignment horizontal="right" vertical="center"/>
    </xf>
    <xf numFmtId="3" fontId="12" fillId="4" borderId="6" xfId="0" applyNumberFormat="1" applyFont="1" applyFill="1" applyBorder="1" applyAlignment="1">
      <alignment horizontal="right" vertical="center"/>
    </xf>
    <xf numFmtId="164" fontId="11" fillId="0" borderId="0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3" borderId="4" xfId="0" applyNumberFormat="1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164" fontId="12" fillId="2" borderId="6" xfId="0" applyNumberFormat="1" applyFont="1" applyFill="1" applyBorder="1" applyAlignment="1">
      <alignment horizontal="right" vertical="center"/>
    </xf>
    <xf numFmtId="0" fontId="3" fillId="0" borderId="0" xfId="0" applyFont="1"/>
    <xf numFmtId="164" fontId="11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164" fontId="9" fillId="3" borderId="1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right"/>
    </xf>
    <xf numFmtId="4" fontId="36" fillId="0" borderId="0" xfId="0" applyNumberFormat="1" applyFont="1"/>
    <xf numFmtId="4" fontId="35" fillId="0" borderId="0" xfId="0" applyNumberFormat="1" applyFont="1"/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 vertical="center" wrapText="1"/>
    </xf>
    <xf numFmtId="4" fontId="39" fillId="3" borderId="2" xfId="0" applyNumberFormat="1" applyFont="1" applyFill="1" applyBorder="1" applyAlignment="1">
      <alignment horizontal="right" vertical="center"/>
    </xf>
    <xf numFmtId="0" fontId="0" fillId="0" borderId="0" xfId="0" applyFill="1" applyBorder="1"/>
    <xf numFmtId="167" fontId="38" fillId="0" borderId="0" xfId="0" applyNumberFormat="1" applyFont="1" applyFill="1" applyBorder="1" applyAlignment="1">
      <alignment vertical="top" wrapText="1" readingOrder="1"/>
    </xf>
    <xf numFmtId="3" fontId="0" fillId="0" borderId="0" xfId="0" applyNumberFormat="1" applyFill="1" applyBorder="1"/>
    <xf numFmtId="3" fontId="37" fillId="0" borderId="0" xfId="1" applyNumberFormat="1" applyFont="1" applyFill="1" applyBorder="1" applyAlignment="1" applyProtection="1">
      <alignment horizontal="right" vertical="center"/>
    </xf>
    <xf numFmtId="3" fontId="11" fillId="0" borderId="0" xfId="0" applyNumberFormat="1" applyFont="1" applyBorder="1" applyAlignment="1">
      <alignment horizontal="right" vertical="center" wrapText="1"/>
    </xf>
    <xf numFmtId="3" fontId="11" fillId="3" borderId="2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3" fontId="11" fillId="3" borderId="0" xfId="0" applyNumberFormat="1" applyFont="1" applyFill="1" applyBorder="1" applyAlignment="1">
      <alignment horizontal="right" vertical="center"/>
    </xf>
    <xf numFmtId="168" fontId="11" fillId="0" borderId="0" xfId="0" applyNumberFormat="1" applyFont="1" applyBorder="1" applyAlignment="1">
      <alignment horizontal="right" vertical="center" wrapText="1"/>
    </xf>
    <xf numFmtId="168" fontId="39" fillId="3" borderId="2" xfId="0" applyNumberFormat="1" applyFont="1" applyFill="1" applyBorder="1" applyAlignment="1">
      <alignment horizontal="right" vertical="center"/>
    </xf>
    <xf numFmtId="168" fontId="11" fillId="3" borderId="0" xfId="0" applyNumberFormat="1" applyFont="1" applyFill="1" applyBorder="1" applyAlignment="1">
      <alignment horizontal="right" vertical="center"/>
    </xf>
    <xf numFmtId="168" fontId="12" fillId="2" borderId="6" xfId="0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 vertical="center"/>
    </xf>
    <xf numFmtId="164" fontId="39" fillId="3" borderId="2" xfId="0" applyNumberFormat="1" applyFont="1" applyFill="1" applyBorder="1" applyAlignment="1">
      <alignment horizontal="right" vertical="center"/>
    </xf>
    <xf numFmtId="164" fontId="11" fillId="3" borderId="0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 wrapText="1"/>
    </xf>
    <xf numFmtId="3" fontId="0" fillId="0" borderId="0" xfId="0" applyNumberFormat="1"/>
    <xf numFmtId="3" fontId="40" fillId="0" borderId="0" xfId="0" applyNumberFormat="1" applyFont="1"/>
    <xf numFmtId="4" fontId="41" fillId="0" borderId="0" xfId="0" applyNumberFormat="1" applyFont="1"/>
    <xf numFmtId="0" fontId="5" fillId="0" borderId="0" xfId="0" applyFont="1"/>
    <xf numFmtId="168" fontId="11" fillId="3" borderId="2" xfId="0" applyNumberFormat="1" applyFont="1" applyFill="1" applyBorder="1" applyAlignment="1">
      <alignment horizontal="right" vertical="center"/>
    </xf>
    <xf numFmtId="3" fontId="39" fillId="3" borderId="2" xfId="0" applyNumberFormat="1" applyFont="1" applyFill="1" applyBorder="1" applyAlignment="1">
      <alignment horizontal="right" vertical="center"/>
    </xf>
    <xf numFmtId="3" fontId="39" fillId="0" borderId="0" xfId="0" applyNumberFormat="1" applyFont="1" applyBorder="1" applyAlignment="1">
      <alignment horizontal="right" vertical="center"/>
    </xf>
    <xf numFmtId="3" fontId="39" fillId="3" borderId="0" xfId="0" applyNumberFormat="1" applyFont="1" applyFill="1" applyBorder="1" applyAlignment="1">
      <alignment horizontal="right" vertical="center"/>
    </xf>
    <xf numFmtId="169" fontId="11" fillId="0" borderId="0" xfId="0" applyNumberFormat="1" applyFont="1" applyFill="1" applyBorder="1" applyAlignment="1">
      <alignment horizontal="right" vertical="center" wrapText="1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</cellXfs>
  <cellStyles count="278">
    <cellStyle name="20% - Accent1 2" xfId="11" xr:uid="{00000000-0005-0000-0000-000000000000}"/>
    <cellStyle name="20% - Accent2 2" xfId="12" xr:uid="{00000000-0005-0000-0000-000001000000}"/>
    <cellStyle name="20% - Accent3 2" xfId="13" xr:uid="{00000000-0005-0000-0000-000002000000}"/>
    <cellStyle name="20% - Accent4 2" xfId="14" xr:uid="{00000000-0005-0000-0000-000003000000}"/>
    <cellStyle name="20% - Accent5 2" xfId="15" xr:uid="{00000000-0005-0000-0000-000004000000}"/>
    <cellStyle name="20% - Accent6 2" xfId="16" xr:uid="{00000000-0005-0000-0000-000005000000}"/>
    <cellStyle name="40% - Accent1 2" xfId="17" xr:uid="{00000000-0005-0000-0000-000006000000}"/>
    <cellStyle name="40% - Accent2 2" xfId="18" xr:uid="{00000000-0005-0000-0000-000007000000}"/>
    <cellStyle name="40% - Accent3 2" xfId="19" xr:uid="{00000000-0005-0000-0000-000008000000}"/>
    <cellStyle name="40% - Accent4 2" xfId="20" xr:uid="{00000000-0005-0000-0000-000009000000}"/>
    <cellStyle name="40% - Accent5 2" xfId="21" xr:uid="{00000000-0005-0000-0000-00000A000000}"/>
    <cellStyle name="40% - Accent6 2" xfId="22" xr:uid="{00000000-0005-0000-0000-00000B000000}"/>
    <cellStyle name="60% - Accent1 2" xfId="23" xr:uid="{00000000-0005-0000-0000-00000C000000}"/>
    <cellStyle name="60% - Accent2 2" xfId="24" xr:uid="{00000000-0005-0000-0000-00000D000000}"/>
    <cellStyle name="60% - Accent3 2" xfId="25" xr:uid="{00000000-0005-0000-0000-00000E000000}"/>
    <cellStyle name="60% - Accent4 2" xfId="26" xr:uid="{00000000-0005-0000-0000-00000F000000}"/>
    <cellStyle name="60% - Accent5 2" xfId="27" xr:uid="{00000000-0005-0000-0000-000010000000}"/>
    <cellStyle name="60% - Accent6 2" xfId="28" xr:uid="{00000000-0005-0000-0000-000011000000}"/>
    <cellStyle name="Accent1 2" xfId="29" xr:uid="{00000000-0005-0000-0000-000012000000}"/>
    <cellStyle name="Accent2 2" xfId="30" xr:uid="{00000000-0005-0000-0000-000013000000}"/>
    <cellStyle name="Accent3 2" xfId="31" xr:uid="{00000000-0005-0000-0000-000014000000}"/>
    <cellStyle name="Accent4 2" xfId="32" xr:uid="{00000000-0005-0000-0000-000015000000}"/>
    <cellStyle name="Accent5 2" xfId="33" xr:uid="{00000000-0005-0000-0000-000016000000}"/>
    <cellStyle name="Accent6 2" xfId="34" xr:uid="{00000000-0005-0000-0000-000017000000}"/>
    <cellStyle name="Bad 2" xfId="35" xr:uid="{00000000-0005-0000-0000-000018000000}"/>
    <cellStyle name="Calculation 2" xfId="36" xr:uid="{00000000-0005-0000-0000-000019000000}"/>
    <cellStyle name="Calculation 2 2" xfId="247" xr:uid="{00000000-0005-0000-0000-00001A000000}"/>
    <cellStyle name="Calculation 2 3" xfId="269" xr:uid="{00000000-0005-0000-0000-00001B000000}"/>
    <cellStyle name="Calculation 2 4" xfId="240" xr:uid="{00000000-0005-0000-0000-00001C000000}"/>
    <cellStyle name="Calculation 3" xfId="228" xr:uid="{00000000-0005-0000-0000-00001D000000}"/>
    <cellStyle name="Calculation 3 2" xfId="246" xr:uid="{00000000-0005-0000-0000-00001E000000}"/>
    <cellStyle name="Calculation 3 3" xfId="268" xr:uid="{00000000-0005-0000-0000-00001F000000}"/>
    <cellStyle name="Calculation 3 4" xfId="239" xr:uid="{00000000-0005-0000-0000-000020000000}"/>
    <cellStyle name="Calculation 4" xfId="231" xr:uid="{00000000-0005-0000-0000-000021000000}"/>
    <cellStyle name="Check Cell 2" xfId="37" xr:uid="{00000000-0005-0000-0000-000022000000}"/>
    <cellStyle name="Comma 2" xfId="38" xr:uid="{00000000-0005-0000-0000-000023000000}"/>
    <cellStyle name="Euro" xfId="39" xr:uid="{00000000-0005-0000-0000-000024000000}"/>
    <cellStyle name="Explanatory Text 2" xfId="40" xr:uid="{00000000-0005-0000-0000-000025000000}"/>
    <cellStyle name="Good 2" xfId="41" xr:uid="{00000000-0005-0000-0000-000026000000}"/>
    <cellStyle name="Heading 1 2" xfId="42" xr:uid="{00000000-0005-0000-0000-000027000000}"/>
    <cellStyle name="Heading 2 2" xfId="43" xr:uid="{00000000-0005-0000-0000-000028000000}"/>
    <cellStyle name="Heading 3 2" xfId="44" xr:uid="{00000000-0005-0000-0000-000029000000}"/>
    <cellStyle name="Heading 4 2" xfId="45" xr:uid="{00000000-0005-0000-0000-00002A000000}"/>
    <cellStyle name="Input 2" xfId="46" xr:uid="{00000000-0005-0000-0000-00002B000000}"/>
    <cellStyle name="Input 2 2" xfId="249" xr:uid="{00000000-0005-0000-0000-00002C000000}"/>
    <cellStyle name="Input 2 3" xfId="271" xr:uid="{00000000-0005-0000-0000-00002D000000}"/>
    <cellStyle name="Input 2 4" xfId="244" xr:uid="{00000000-0005-0000-0000-00002E000000}"/>
    <cellStyle name="Input 3" xfId="229" xr:uid="{00000000-0005-0000-0000-00002F000000}"/>
    <cellStyle name="Input 3 2" xfId="248" xr:uid="{00000000-0005-0000-0000-000030000000}"/>
    <cellStyle name="Input 3 3" xfId="270" xr:uid="{00000000-0005-0000-0000-000031000000}"/>
    <cellStyle name="Input 3 4" xfId="242" xr:uid="{00000000-0005-0000-0000-000032000000}"/>
    <cellStyle name="Input 4" xfId="230" xr:uid="{00000000-0005-0000-0000-000033000000}"/>
    <cellStyle name="Linked Cell 2" xfId="47" xr:uid="{00000000-0005-0000-0000-000034000000}"/>
    <cellStyle name="MAND_x000d_CHECK.COMMAND_x000e_RENAME.COMMAND_x0008_SHOW.BAR_x000b_DELETE.MENU_x000e_DELETE.COMMAND_x000e_GET.CHA" xfId="48" xr:uid="{00000000-0005-0000-0000-000035000000}"/>
    <cellStyle name="Neutral 2" xfId="49" xr:uid="{00000000-0005-0000-0000-000036000000}"/>
    <cellStyle name="Normal 10" xfId="50" xr:uid="{00000000-0005-0000-0000-000038000000}"/>
    <cellStyle name="Normal 100" xfId="51" xr:uid="{00000000-0005-0000-0000-000039000000}"/>
    <cellStyle name="Normal 101" xfId="52" xr:uid="{00000000-0005-0000-0000-00003A000000}"/>
    <cellStyle name="Normal 102" xfId="53" xr:uid="{00000000-0005-0000-0000-00003B000000}"/>
    <cellStyle name="Normal 103" xfId="54" xr:uid="{00000000-0005-0000-0000-00003C000000}"/>
    <cellStyle name="Normal 104" xfId="55" xr:uid="{00000000-0005-0000-0000-00003D000000}"/>
    <cellStyle name="Normal 105" xfId="56" xr:uid="{00000000-0005-0000-0000-00003E000000}"/>
    <cellStyle name="Normal 106" xfId="57" xr:uid="{00000000-0005-0000-0000-00003F000000}"/>
    <cellStyle name="Normal 107" xfId="58" xr:uid="{00000000-0005-0000-0000-000040000000}"/>
    <cellStyle name="Normal 108" xfId="59" xr:uid="{00000000-0005-0000-0000-000041000000}"/>
    <cellStyle name="Normal 109" xfId="60" xr:uid="{00000000-0005-0000-0000-000042000000}"/>
    <cellStyle name="Normal 11" xfId="61" xr:uid="{00000000-0005-0000-0000-000043000000}"/>
    <cellStyle name="Normal 110" xfId="62" xr:uid="{00000000-0005-0000-0000-000044000000}"/>
    <cellStyle name="Normal 111" xfId="63" xr:uid="{00000000-0005-0000-0000-000045000000}"/>
    <cellStyle name="Normal 112" xfId="64" xr:uid="{00000000-0005-0000-0000-000046000000}"/>
    <cellStyle name="Normal 113" xfId="65" xr:uid="{00000000-0005-0000-0000-000047000000}"/>
    <cellStyle name="Normal 114" xfId="66" xr:uid="{00000000-0005-0000-0000-000048000000}"/>
    <cellStyle name="Normal 115" xfId="67" xr:uid="{00000000-0005-0000-0000-000049000000}"/>
    <cellStyle name="Normal 116" xfId="68" xr:uid="{00000000-0005-0000-0000-00004A000000}"/>
    <cellStyle name="Normal 117" xfId="69" xr:uid="{00000000-0005-0000-0000-00004B000000}"/>
    <cellStyle name="Normal 118" xfId="70" xr:uid="{00000000-0005-0000-0000-00004C000000}"/>
    <cellStyle name="Normal 119" xfId="71" xr:uid="{00000000-0005-0000-0000-00004D000000}"/>
    <cellStyle name="Normal 12" xfId="72" xr:uid="{00000000-0005-0000-0000-00004E000000}"/>
    <cellStyle name="Normal 120" xfId="73" xr:uid="{00000000-0005-0000-0000-00004F000000}"/>
    <cellStyle name="Normal 121" xfId="74" xr:uid="{00000000-0005-0000-0000-000050000000}"/>
    <cellStyle name="Normal 122" xfId="75" xr:uid="{00000000-0005-0000-0000-000051000000}"/>
    <cellStyle name="Normal 123" xfId="76" xr:uid="{00000000-0005-0000-0000-000052000000}"/>
    <cellStyle name="Normal 124" xfId="77" xr:uid="{00000000-0005-0000-0000-000053000000}"/>
    <cellStyle name="Normal 125" xfId="78" xr:uid="{00000000-0005-0000-0000-000054000000}"/>
    <cellStyle name="Normal 126" xfId="79" xr:uid="{00000000-0005-0000-0000-000055000000}"/>
    <cellStyle name="Normal 127" xfId="80" xr:uid="{00000000-0005-0000-0000-000056000000}"/>
    <cellStyle name="Normal 128" xfId="81" xr:uid="{00000000-0005-0000-0000-000057000000}"/>
    <cellStyle name="Normal 129" xfId="82" xr:uid="{00000000-0005-0000-0000-000058000000}"/>
    <cellStyle name="Normal 13" xfId="83" xr:uid="{00000000-0005-0000-0000-000059000000}"/>
    <cellStyle name="Normal 130" xfId="84" xr:uid="{00000000-0005-0000-0000-00005A000000}"/>
    <cellStyle name="Normal 131" xfId="85" xr:uid="{00000000-0005-0000-0000-00005B000000}"/>
    <cellStyle name="Normal 132" xfId="86" xr:uid="{00000000-0005-0000-0000-00005C000000}"/>
    <cellStyle name="Normal 133" xfId="87" xr:uid="{00000000-0005-0000-0000-00005D000000}"/>
    <cellStyle name="Normal 134" xfId="88" xr:uid="{00000000-0005-0000-0000-00005E000000}"/>
    <cellStyle name="Normal 135" xfId="89" xr:uid="{00000000-0005-0000-0000-00005F000000}"/>
    <cellStyle name="Normal 136" xfId="90" xr:uid="{00000000-0005-0000-0000-000060000000}"/>
    <cellStyle name="Normal 137" xfId="91" xr:uid="{00000000-0005-0000-0000-000061000000}"/>
    <cellStyle name="Normal 138" xfId="92" xr:uid="{00000000-0005-0000-0000-000062000000}"/>
    <cellStyle name="Normal 139" xfId="93" xr:uid="{00000000-0005-0000-0000-000063000000}"/>
    <cellStyle name="Normal 14" xfId="94" xr:uid="{00000000-0005-0000-0000-000064000000}"/>
    <cellStyle name="Normal 140" xfId="95" xr:uid="{00000000-0005-0000-0000-000065000000}"/>
    <cellStyle name="Normal 141" xfId="96" xr:uid="{00000000-0005-0000-0000-000066000000}"/>
    <cellStyle name="Normal 142" xfId="97" xr:uid="{00000000-0005-0000-0000-000067000000}"/>
    <cellStyle name="Normal 143" xfId="98" xr:uid="{00000000-0005-0000-0000-000068000000}"/>
    <cellStyle name="Normal 144" xfId="99" xr:uid="{00000000-0005-0000-0000-000069000000}"/>
    <cellStyle name="Normal 145" xfId="100" xr:uid="{00000000-0005-0000-0000-00006A000000}"/>
    <cellStyle name="Normal 146" xfId="101" xr:uid="{00000000-0005-0000-0000-00006B000000}"/>
    <cellStyle name="Normal 147" xfId="102" xr:uid="{00000000-0005-0000-0000-00006C000000}"/>
    <cellStyle name="Normal 148" xfId="103" xr:uid="{00000000-0005-0000-0000-00006D000000}"/>
    <cellStyle name="Normal 149" xfId="104" xr:uid="{00000000-0005-0000-0000-00006E000000}"/>
    <cellStyle name="Normal 15" xfId="105" xr:uid="{00000000-0005-0000-0000-00006F000000}"/>
    <cellStyle name="Normal 150" xfId="106" xr:uid="{00000000-0005-0000-0000-000070000000}"/>
    <cellStyle name="Normal 151" xfId="107" xr:uid="{00000000-0005-0000-0000-000071000000}"/>
    <cellStyle name="Normal 152" xfId="214" xr:uid="{00000000-0005-0000-0000-000072000000}"/>
    <cellStyle name="Normal 152 2" xfId="256" xr:uid="{00000000-0005-0000-0000-000073000000}"/>
    <cellStyle name="Normal 153" xfId="108" xr:uid="{00000000-0005-0000-0000-000074000000}"/>
    <cellStyle name="Normal 154" xfId="109" xr:uid="{00000000-0005-0000-0000-000075000000}"/>
    <cellStyle name="Normal 155" xfId="110" xr:uid="{00000000-0005-0000-0000-000076000000}"/>
    <cellStyle name="Normal 156" xfId="111" xr:uid="{00000000-0005-0000-0000-000077000000}"/>
    <cellStyle name="Normal 157" xfId="112" xr:uid="{00000000-0005-0000-0000-000078000000}"/>
    <cellStyle name="Normal 158" xfId="113" xr:uid="{00000000-0005-0000-0000-000079000000}"/>
    <cellStyle name="Normal 159" xfId="114" xr:uid="{00000000-0005-0000-0000-00007A000000}"/>
    <cellStyle name="Normal 16" xfId="115" xr:uid="{00000000-0005-0000-0000-00007B000000}"/>
    <cellStyle name="Normal 160" xfId="215" xr:uid="{00000000-0005-0000-0000-00007C000000}"/>
    <cellStyle name="Normal 160 2" xfId="258" xr:uid="{00000000-0005-0000-0000-00007D000000}"/>
    <cellStyle name="Normal 161" xfId="218" xr:uid="{00000000-0005-0000-0000-00007E000000}"/>
    <cellStyle name="Normal 161 2" xfId="260" xr:uid="{00000000-0005-0000-0000-00007F000000}"/>
    <cellStyle name="Normal 162" xfId="220" xr:uid="{00000000-0005-0000-0000-000080000000}"/>
    <cellStyle name="Normal 162 2" xfId="262" xr:uid="{00000000-0005-0000-0000-000081000000}"/>
    <cellStyle name="Normal 163" xfId="222" xr:uid="{00000000-0005-0000-0000-000082000000}"/>
    <cellStyle name="Normal 163 2" xfId="264" xr:uid="{00000000-0005-0000-0000-000083000000}"/>
    <cellStyle name="Normal 164" xfId="224" xr:uid="{00000000-0005-0000-0000-000084000000}"/>
    <cellStyle name="Normal 164 2" xfId="266" xr:uid="{00000000-0005-0000-0000-000085000000}"/>
    <cellStyle name="Normal 165" xfId="10" xr:uid="{00000000-0005-0000-0000-000086000000}"/>
    <cellStyle name="Normal 165 2" xfId="245" xr:uid="{00000000-0005-0000-0000-000087000000}"/>
    <cellStyle name="Normal 166" xfId="235" xr:uid="{00000000-0005-0000-0000-000088000000}"/>
    <cellStyle name="Normal 17" xfId="116" xr:uid="{00000000-0005-0000-0000-000089000000}"/>
    <cellStyle name="Normal 18" xfId="117" xr:uid="{00000000-0005-0000-0000-00008A000000}"/>
    <cellStyle name="Normal 19" xfId="118" xr:uid="{00000000-0005-0000-0000-00008B000000}"/>
    <cellStyle name="Normal 2" xfId="9" xr:uid="{00000000-0005-0000-0000-00008C000000}"/>
    <cellStyle name="Normal 2 2" xfId="119" xr:uid="{00000000-0005-0000-0000-00008D000000}"/>
    <cellStyle name="Normal 2 3" xfId="277" xr:uid="{00000000-0005-0000-0000-00008E000000}"/>
    <cellStyle name="Normal 20" xfId="120" xr:uid="{00000000-0005-0000-0000-00008F000000}"/>
    <cellStyle name="Normal 21" xfId="121" xr:uid="{00000000-0005-0000-0000-000090000000}"/>
    <cellStyle name="Normal 22" xfId="122" xr:uid="{00000000-0005-0000-0000-000091000000}"/>
    <cellStyle name="Normal 23" xfId="123" xr:uid="{00000000-0005-0000-0000-000092000000}"/>
    <cellStyle name="Normal 24" xfId="124" xr:uid="{00000000-0005-0000-0000-000093000000}"/>
    <cellStyle name="Normal 25" xfId="125" xr:uid="{00000000-0005-0000-0000-000094000000}"/>
    <cellStyle name="Normal 26" xfId="126" xr:uid="{00000000-0005-0000-0000-000095000000}"/>
    <cellStyle name="Normal 27" xfId="127" xr:uid="{00000000-0005-0000-0000-000096000000}"/>
    <cellStyle name="Normal 28" xfId="128" xr:uid="{00000000-0005-0000-0000-000097000000}"/>
    <cellStyle name="Normal 29" xfId="129" xr:uid="{00000000-0005-0000-0000-000098000000}"/>
    <cellStyle name="Normal 3" xfId="130" xr:uid="{00000000-0005-0000-0000-000099000000}"/>
    <cellStyle name="Normal 3 2" xfId="276" xr:uid="{00000000-0005-0000-0000-00009A000000}"/>
    <cellStyle name="Normal 30" xfId="131" xr:uid="{00000000-0005-0000-0000-00009B000000}"/>
    <cellStyle name="Normal 31" xfId="132" xr:uid="{00000000-0005-0000-0000-00009C000000}"/>
    <cellStyle name="Normal 32" xfId="133" xr:uid="{00000000-0005-0000-0000-00009D000000}"/>
    <cellStyle name="Normal 33" xfId="134" xr:uid="{00000000-0005-0000-0000-00009E000000}"/>
    <cellStyle name="Normal 34" xfId="135" xr:uid="{00000000-0005-0000-0000-00009F000000}"/>
    <cellStyle name="Normal 35" xfId="136" xr:uid="{00000000-0005-0000-0000-0000A0000000}"/>
    <cellStyle name="Normal 36" xfId="137" xr:uid="{00000000-0005-0000-0000-0000A1000000}"/>
    <cellStyle name="Normal 37" xfId="138" xr:uid="{00000000-0005-0000-0000-0000A2000000}"/>
    <cellStyle name="Normal 38" xfId="139" xr:uid="{00000000-0005-0000-0000-0000A3000000}"/>
    <cellStyle name="Normal 39" xfId="140" xr:uid="{00000000-0005-0000-0000-0000A4000000}"/>
    <cellStyle name="Normal 4" xfId="141" xr:uid="{00000000-0005-0000-0000-0000A5000000}"/>
    <cellStyle name="Normal 40" xfId="142" xr:uid="{00000000-0005-0000-0000-0000A6000000}"/>
    <cellStyle name="Normal 41" xfId="143" xr:uid="{00000000-0005-0000-0000-0000A7000000}"/>
    <cellStyle name="Normal 42" xfId="144" xr:uid="{00000000-0005-0000-0000-0000A8000000}"/>
    <cellStyle name="Normal 43" xfId="145" xr:uid="{00000000-0005-0000-0000-0000A9000000}"/>
    <cellStyle name="Normal 44" xfId="146" xr:uid="{00000000-0005-0000-0000-0000AA000000}"/>
    <cellStyle name="Normal 45" xfId="147" xr:uid="{00000000-0005-0000-0000-0000AB000000}"/>
    <cellStyle name="Normal 46" xfId="148" xr:uid="{00000000-0005-0000-0000-0000AC000000}"/>
    <cellStyle name="Normal 47" xfId="149" xr:uid="{00000000-0005-0000-0000-0000AD000000}"/>
    <cellStyle name="Normal 48" xfId="150" xr:uid="{00000000-0005-0000-0000-0000AE000000}"/>
    <cellStyle name="Normal 49" xfId="151" xr:uid="{00000000-0005-0000-0000-0000AF000000}"/>
    <cellStyle name="Normal 5" xfId="152" xr:uid="{00000000-0005-0000-0000-0000B0000000}"/>
    <cellStyle name="Normal 50" xfId="153" xr:uid="{00000000-0005-0000-0000-0000B1000000}"/>
    <cellStyle name="Normal 51" xfId="154" xr:uid="{00000000-0005-0000-0000-0000B2000000}"/>
    <cellStyle name="Normal 52" xfId="155" xr:uid="{00000000-0005-0000-0000-0000B3000000}"/>
    <cellStyle name="Normal 53" xfId="156" xr:uid="{00000000-0005-0000-0000-0000B4000000}"/>
    <cellStyle name="Normal 54" xfId="157" xr:uid="{00000000-0005-0000-0000-0000B5000000}"/>
    <cellStyle name="Normal 55" xfId="158" xr:uid="{00000000-0005-0000-0000-0000B6000000}"/>
    <cellStyle name="Normal 56" xfId="159" xr:uid="{00000000-0005-0000-0000-0000B7000000}"/>
    <cellStyle name="Normal 57" xfId="160" xr:uid="{00000000-0005-0000-0000-0000B8000000}"/>
    <cellStyle name="Normal 58" xfId="161" xr:uid="{00000000-0005-0000-0000-0000B9000000}"/>
    <cellStyle name="Normal 59" xfId="162" xr:uid="{00000000-0005-0000-0000-0000BA000000}"/>
    <cellStyle name="Normal 6" xfId="163" xr:uid="{00000000-0005-0000-0000-0000BB000000}"/>
    <cellStyle name="Normal 60" xfId="164" xr:uid="{00000000-0005-0000-0000-0000BC000000}"/>
    <cellStyle name="Normal 61" xfId="165" xr:uid="{00000000-0005-0000-0000-0000BD000000}"/>
    <cellStyle name="Normal 62" xfId="166" xr:uid="{00000000-0005-0000-0000-0000BE000000}"/>
    <cellStyle name="Normal 63" xfId="167" xr:uid="{00000000-0005-0000-0000-0000BF000000}"/>
    <cellStyle name="Normal 64" xfId="168" xr:uid="{00000000-0005-0000-0000-0000C0000000}"/>
    <cellStyle name="Normal 65" xfId="169" xr:uid="{00000000-0005-0000-0000-0000C1000000}"/>
    <cellStyle name="Normal 66" xfId="170" xr:uid="{00000000-0005-0000-0000-0000C2000000}"/>
    <cellStyle name="Normal 67" xfId="171" xr:uid="{00000000-0005-0000-0000-0000C3000000}"/>
    <cellStyle name="Normal 68" xfId="172" xr:uid="{00000000-0005-0000-0000-0000C4000000}"/>
    <cellStyle name="Normal 69" xfId="173" xr:uid="{00000000-0005-0000-0000-0000C5000000}"/>
    <cellStyle name="Normal 7" xfId="174" xr:uid="{00000000-0005-0000-0000-0000C6000000}"/>
    <cellStyle name="Normal 70" xfId="175" xr:uid="{00000000-0005-0000-0000-0000C7000000}"/>
    <cellStyle name="Normal 71" xfId="176" xr:uid="{00000000-0005-0000-0000-0000C8000000}"/>
    <cellStyle name="Normal 72" xfId="177" xr:uid="{00000000-0005-0000-0000-0000C9000000}"/>
    <cellStyle name="Normal 73" xfId="178" xr:uid="{00000000-0005-0000-0000-0000CA000000}"/>
    <cellStyle name="Normal 74" xfId="179" xr:uid="{00000000-0005-0000-0000-0000CB000000}"/>
    <cellStyle name="Normal 75" xfId="180" xr:uid="{00000000-0005-0000-0000-0000CC000000}"/>
    <cellStyle name="Normal 76" xfId="181" xr:uid="{00000000-0005-0000-0000-0000CD000000}"/>
    <cellStyle name="Normal 77" xfId="182" xr:uid="{00000000-0005-0000-0000-0000CE000000}"/>
    <cellStyle name="Normal 78" xfId="183" xr:uid="{00000000-0005-0000-0000-0000CF000000}"/>
    <cellStyle name="Normal 79" xfId="184" xr:uid="{00000000-0005-0000-0000-0000D0000000}"/>
    <cellStyle name="Normal 8" xfId="185" xr:uid="{00000000-0005-0000-0000-0000D1000000}"/>
    <cellStyle name="Normal 80" xfId="186" xr:uid="{00000000-0005-0000-0000-0000D2000000}"/>
    <cellStyle name="Normal 81" xfId="187" xr:uid="{00000000-0005-0000-0000-0000D3000000}"/>
    <cellStyle name="Normal 82" xfId="188" xr:uid="{00000000-0005-0000-0000-0000D4000000}"/>
    <cellStyle name="Normal 83" xfId="189" xr:uid="{00000000-0005-0000-0000-0000D5000000}"/>
    <cellStyle name="Normal 84" xfId="190" xr:uid="{00000000-0005-0000-0000-0000D6000000}"/>
    <cellStyle name="Normal 85" xfId="191" xr:uid="{00000000-0005-0000-0000-0000D7000000}"/>
    <cellStyle name="Normal 86" xfId="192" xr:uid="{00000000-0005-0000-0000-0000D8000000}"/>
    <cellStyle name="Normal 87" xfId="193" xr:uid="{00000000-0005-0000-0000-0000D9000000}"/>
    <cellStyle name="Normal 88" xfId="194" xr:uid="{00000000-0005-0000-0000-0000DA000000}"/>
    <cellStyle name="Normal 89" xfId="195" xr:uid="{00000000-0005-0000-0000-0000DB000000}"/>
    <cellStyle name="Normal 9" xfId="196" xr:uid="{00000000-0005-0000-0000-0000DC000000}"/>
    <cellStyle name="Normal 90" xfId="197" xr:uid="{00000000-0005-0000-0000-0000DD000000}"/>
    <cellStyle name="Normal 91" xfId="198" xr:uid="{00000000-0005-0000-0000-0000DE000000}"/>
    <cellStyle name="Normal 92" xfId="199" xr:uid="{00000000-0005-0000-0000-0000DF000000}"/>
    <cellStyle name="Normal 93" xfId="200" xr:uid="{00000000-0005-0000-0000-0000E0000000}"/>
    <cellStyle name="Normal 94" xfId="201" xr:uid="{00000000-0005-0000-0000-0000E1000000}"/>
    <cellStyle name="Normal 95" xfId="202" xr:uid="{00000000-0005-0000-0000-0000E2000000}"/>
    <cellStyle name="Normal 96" xfId="203" xr:uid="{00000000-0005-0000-0000-0000E3000000}"/>
    <cellStyle name="Normal 97" xfId="204" xr:uid="{00000000-0005-0000-0000-0000E4000000}"/>
    <cellStyle name="Normal 98" xfId="205" xr:uid="{00000000-0005-0000-0000-0000E5000000}"/>
    <cellStyle name="Normal 99" xfId="206" xr:uid="{00000000-0005-0000-0000-0000E6000000}"/>
    <cellStyle name="normální_Rezervy_prez_1_12_03" xfId="207" xr:uid="{00000000-0005-0000-0000-0000E7000000}"/>
    <cellStyle name="Normalno" xfId="0" builtinId="0"/>
    <cellStyle name="Normalno 2" xfId="1" xr:uid="{00000000-0005-0000-0000-0000E8000000}"/>
    <cellStyle name="Normalno 2 2" xfId="5" xr:uid="{00000000-0005-0000-0000-0000E9000000}"/>
    <cellStyle name="Normalno 3" xfId="6" xr:uid="{00000000-0005-0000-0000-0000EA000000}"/>
    <cellStyle name="Note 2" xfId="208" xr:uid="{00000000-0005-0000-0000-0000EB000000}"/>
    <cellStyle name="Note 3" xfId="232" xr:uid="{00000000-0005-0000-0000-0000EC000000}"/>
    <cellStyle name="Note 4" xfId="236" xr:uid="{00000000-0005-0000-0000-0000ED000000}"/>
    <cellStyle name="Note 5" xfId="237" xr:uid="{00000000-0005-0000-0000-0000EE000000}"/>
    <cellStyle name="Obično 2" xfId="2" xr:uid="{00000000-0005-0000-0000-0000EF000000}"/>
    <cellStyle name="Obično 2 2" xfId="3" xr:uid="{00000000-0005-0000-0000-0000F0000000}"/>
    <cellStyle name="Obično 3" xfId="7" xr:uid="{00000000-0005-0000-0000-0000F1000000}"/>
    <cellStyle name="Obično 3 2" xfId="216" xr:uid="{00000000-0005-0000-0000-0000F2000000}"/>
    <cellStyle name="Obično 3 2 2" xfId="259" xr:uid="{00000000-0005-0000-0000-0000F3000000}"/>
    <cellStyle name="Obično 3 3" xfId="219" xr:uid="{00000000-0005-0000-0000-0000F4000000}"/>
    <cellStyle name="Obično 3 3 2" xfId="261" xr:uid="{00000000-0005-0000-0000-0000F5000000}"/>
    <cellStyle name="Obično 3 4" xfId="221" xr:uid="{00000000-0005-0000-0000-0000F6000000}"/>
    <cellStyle name="Obično 3 4 2" xfId="263" xr:uid="{00000000-0005-0000-0000-0000F7000000}"/>
    <cellStyle name="Obično 3 5" xfId="223" xr:uid="{00000000-0005-0000-0000-0000F8000000}"/>
    <cellStyle name="Obično 3 5 2" xfId="265" xr:uid="{00000000-0005-0000-0000-0000F9000000}"/>
    <cellStyle name="Obično 3 6" xfId="225" xr:uid="{00000000-0005-0000-0000-0000FA000000}"/>
    <cellStyle name="Obično 3 6 2" xfId="267" xr:uid="{00000000-0005-0000-0000-0000FB000000}"/>
    <cellStyle name="Obično 3 7" xfId="257" xr:uid="{00000000-0005-0000-0000-0000FC000000}"/>
    <cellStyle name="Obično 4" xfId="4" xr:uid="{00000000-0005-0000-0000-0000FD000000}"/>
    <cellStyle name="Obično 4 2" xfId="8" xr:uid="{00000000-0005-0000-0000-0000FE000000}"/>
    <cellStyle name="Obično_12a Izvjestaji drustava za osiguranje" xfId="217" xr:uid="{00000000-0005-0000-0000-0000FF000000}"/>
    <cellStyle name="Output 2" xfId="209" xr:uid="{00000000-0005-0000-0000-000000010000}"/>
    <cellStyle name="Output 2 2" xfId="254" xr:uid="{00000000-0005-0000-0000-000001010000}"/>
    <cellStyle name="Output 2 3" xfId="274" xr:uid="{00000000-0005-0000-0000-000002010000}"/>
    <cellStyle name="Output 2 4" xfId="243" xr:uid="{00000000-0005-0000-0000-000003010000}"/>
    <cellStyle name="Output 3" xfId="233" xr:uid="{00000000-0005-0000-0000-000004010000}"/>
    <cellStyle name="Output 3 2" xfId="252" xr:uid="{00000000-0005-0000-0000-000005010000}"/>
    <cellStyle name="Output 3 3" xfId="272" xr:uid="{00000000-0005-0000-0000-000006010000}"/>
    <cellStyle name="Output 3 4" xfId="241" xr:uid="{00000000-0005-0000-0000-000007010000}"/>
    <cellStyle name="Output 4" xfId="227" xr:uid="{00000000-0005-0000-0000-000008010000}"/>
    <cellStyle name="Percent 2" xfId="251" xr:uid="{00000000-0005-0000-0000-000009010000}"/>
    <cellStyle name="Standard_0103_s Versicherung" xfId="210" xr:uid="{00000000-0005-0000-0000-00000A010000}"/>
    <cellStyle name="Title 2" xfId="211" xr:uid="{00000000-0005-0000-0000-00000B010000}"/>
    <cellStyle name="Total 2" xfId="212" xr:uid="{00000000-0005-0000-0000-00000C010000}"/>
    <cellStyle name="Total 2 2" xfId="255" xr:uid="{00000000-0005-0000-0000-00000D010000}"/>
    <cellStyle name="Total 2 3" xfId="275" xr:uid="{00000000-0005-0000-0000-00000E010000}"/>
    <cellStyle name="Total 2 4" xfId="238" xr:uid="{00000000-0005-0000-0000-00000F010000}"/>
    <cellStyle name="Total 3" xfId="234" xr:uid="{00000000-0005-0000-0000-000010010000}"/>
    <cellStyle name="Total 3 2" xfId="253" xr:uid="{00000000-0005-0000-0000-000011010000}"/>
    <cellStyle name="Total 3 3" xfId="273" xr:uid="{00000000-0005-0000-0000-000012010000}"/>
    <cellStyle name="Total 3 4" xfId="250" xr:uid="{00000000-0005-0000-0000-000013010000}"/>
    <cellStyle name="Total 4" xfId="226" xr:uid="{00000000-0005-0000-0000-000014010000}"/>
    <cellStyle name="Warning Text 2" xfId="213" xr:uid="{00000000-0005-0000-0000-000015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showGridLines="0" tabSelected="1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65" t="s">
        <v>29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2"/>
      <c r="B7" s="13"/>
      <c r="C7" s="71" t="s">
        <v>36</v>
      </c>
      <c r="D7" s="71"/>
      <c r="E7" s="71"/>
      <c r="F7" s="71"/>
      <c r="G7" s="71"/>
      <c r="H7" s="71"/>
      <c r="I7" s="72"/>
    </row>
    <row r="8" spans="1:9" s="1" customFormat="1" ht="26.25" customHeight="1" x14ac:dyDescent="0.2">
      <c r="A8" s="39" t="s">
        <v>32</v>
      </c>
      <c r="B8" s="41" t="s">
        <v>33</v>
      </c>
      <c r="C8" s="40" t="s">
        <v>34</v>
      </c>
      <c r="D8" s="40" t="s">
        <v>35</v>
      </c>
      <c r="E8" s="40" t="s">
        <v>34</v>
      </c>
      <c r="F8" s="40" t="s">
        <v>35</v>
      </c>
      <c r="G8" s="73" t="s">
        <v>37</v>
      </c>
      <c r="H8" s="73"/>
      <c r="I8" s="10" t="s">
        <v>38</v>
      </c>
    </row>
    <row r="9" spans="1:9" s="1" customFormat="1" ht="24.75" customHeight="1" thickBot="1" x14ac:dyDescent="0.25">
      <c r="A9" s="43"/>
      <c r="B9" s="14"/>
      <c r="C9" s="11" t="s">
        <v>67</v>
      </c>
      <c r="D9" s="11" t="s">
        <v>25</v>
      </c>
      <c r="E9" s="11" t="s">
        <v>68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50">
        <f>FBiH!C10+RS!C10</f>
        <v>31320674.059999995</v>
      </c>
      <c r="D10" s="70">
        <f>C10/C$34*100</f>
        <v>5.7399789171043203</v>
      </c>
      <c r="E10" s="50">
        <f>FBiH!E10+RS!E10</f>
        <v>36072524.189999998</v>
      </c>
      <c r="F10" s="70">
        <f>E10/E$34*100</f>
        <v>6.0869591057259775</v>
      </c>
      <c r="G10" s="54">
        <f>E10-C10</f>
        <v>4751850.1300000027</v>
      </c>
      <c r="H10" s="26">
        <f>(E10-C10)/C10</f>
        <v>0.15171608761985894</v>
      </c>
      <c r="I10" s="27">
        <f>F10-D10</f>
        <v>0.34698018862165725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50">
        <f>FBiH!C11+RS!C11</f>
        <v>11109428.59</v>
      </c>
      <c r="D11" s="70">
        <f t="shared" ref="D11:F33" si="0">C11/C$34*100</f>
        <v>2.0359678647246837</v>
      </c>
      <c r="E11" s="50">
        <f>FBiH!E11+RS!E11</f>
        <v>12354680.49</v>
      </c>
      <c r="F11" s="70">
        <f t="shared" si="0"/>
        <v>2.0847566560864115</v>
      </c>
      <c r="G11" s="54">
        <f t="shared" ref="G11:G33" si="1">E11-C11</f>
        <v>1245251.9000000004</v>
      </c>
      <c r="H11" s="26">
        <f t="shared" ref="H11:H33" si="2">(E11-C11)/C11</f>
        <v>0.11208964438737172</v>
      </c>
      <c r="I11" s="27">
        <f t="shared" ref="I11:I28" si="3">F11-D11</f>
        <v>4.8788791361727757E-2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50">
        <f>FBiH!C12+RS!C12</f>
        <v>62460647.439999998</v>
      </c>
      <c r="D12" s="70">
        <f t="shared" si="0"/>
        <v>11.446841749557352</v>
      </c>
      <c r="E12" s="50">
        <f>FBiH!E12+RS!E12</f>
        <v>69539544.819999993</v>
      </c>
      <c r="F12" s="70">
        <f t="shared" si="0"/>
        <v>11.734259663133896</v>
      </c>
      <c r="G12" s="54">
        <f t="shared" si="1"/>
        <v>7078897.3799999952</v>
      </c>
      <c r="H12" s="26">
        <f t="shared" si="2"/>
        <v>0.11333371763076934</v>
      </c>
      <c r="I12" s="27">
        <f t="shared" si="3"/>
        <v>0.28741791357654378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50">
        <f>FBiH!C13+RS!C13</f>
        <v>23059.14</v>
      </c>
      <c r="D13" s="70">
        <f t="shared" si="0"/>
        <v>4.2259300420227587E-3</v>
      </c>
      <c r="E13" s="50">
        <f>FBiH!E13+RS!E13</f>
        <v>0</v>
      </c>
      <c r="F13" s="70">
        <f t="shared" si="0"/>
        <v>0</v>
      </c>
      <c r="G13" s="54">
        <f t="shared" si="1"/>
        <v>-23059.14</v>
      </c>
      <c r="H13" s="26">
        <f t="shared" si="2"/>
        <v>-1</v>
      </c>
      <c r="I13" s="27">
        <f t="shared" si="3"/>
        <v>-4.2259300420227587E-3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50">
        <f>FBiH!C14+RS!C14</f>
        <v>4686.3599999999997</v>
      </c>
      <c r="D14" s="70">
        <f t="shared" si="0"/>
        <v>8.5884510487961726E-4</v>
      </c>
      <c r="E14" s="50">
        <f>FBiH!E14+RS!E14</f>
        <v>5271.54</v>
      </c>
      <c r="F14" s="70">
        <f t="shared" si="0"/>
        <v>8.8953155135991393E-4</v>
      </c>
      <c r="G14" s="54">
        <f t="shared" si="1"/>
        <v>585.18000000000029</v>
      </c>
      <c r="H14" s="26">
        <f t="shared" si="2"/>
        <v>0.1248687680843982</v>
      </c>
      <c r="I14" s="27">
        <f t="shared" si="3"/>
        <v>3.0686446480296674E-5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50">
        <f>FBiH!C15+RS!C15</f>
        <v>9545.43</v>
      </c>
      <c r="D15" s="70">
        <f t="shared" si="0"/>
        <v>1.7493418835665732E-3</v>
      </c>
      <c r="E15" s="50">
        <f>FBiH!E15+RS!E15</f>
        <v>9411.43</v>
      </c>
      <c r="F15" s="70">
        <f t="shared" si="0"/>
        <v>1.5881059288965337E-3</v>
      </c>
      <c r="G15" s="54">
        <f t="shared" si="1"/>
        <v>-134</v>
      </c>
      <c r="H15" s="26">
        <f t="shared" si="2"/>
        <v>-1.4038131336147244E-2</v>
      </c>
      <c r="I15" s="27">
        <f t="shared" si="3"/>
        <v>-1.6123595467003944E-4</v>
      </c>
    </row>
    <row r="16" spans="1:9" s="1" customFormat="1" ht="17.100000000000001" customHeight="1" x14ac:dyDescent="0.2">
      <c r="A16" s="19" t="s">
        <v>6</v>
      </c>
      <c r="B16" s="12" t="s">
        <v>47</v>
      </c>
      <c r="C16" s="50">
        <f>FBiH!C16+RS!C16</f>
        <v>2630983.9900000002</v>
      </c>
      <c r="D16" s="70">
        <f t="shared" si="0"/>
        <v>0.48216691010254098</v>
      </c>
      <c r="E16" s="50">
        <f>FBiH!E16+RS!E16</f>
        <v>3070349.23</v>
      </c>
      <c r="F16" s="70">
        <f t="shared" si="0"/>
        <v>0.51809765529211904</v>
      </c>
      <c r="G16" s="54">
        <f t="shared" si="1"/>
        <v>439365.23999999976</v>
      </c>
      <c r="H16" s="26">
        <f t="shared" si="2"/>
        <v>0.16699654641379999</v>
      </c>
      <c r="I16" s="27">
        <f t="shared" si="3"/>
        <v>3.5930745189578062E-2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50">
        <f>FBiH!C17+RS!C17</f>
        <v>24671164.960000001</v>
      </c>
      <c r="D17" s="70">
        <f t="shared" si="0"/>
        <v>4.5213575691098296</v>
      </c>
      <c r="E17" s="50">
        <f>FBiH!E17+RS!E17</f>
        <v>28456796.289999999</v>
      </c>
      <c r="F17" s="70">
        <f t="shared" si="0"/>
        <v>4.8018640000031763</v>
      </c>
      <c r="G17" s="54">
        <f t="shared" si="1"/>
        <v>3785631.3299999982</v>
      </c>
      <c r="H17" s="26">
        <f t="shared" si="2"/>
        <v>0.1534435579405245</v>
      </c>
      <c r="I17" s="27">
        <f t="shared" si="3"/>
        <v>0.2805064308933467</v>
      </c>
    </row>
    <row r="18" spans="1:9" s="1" customFormat="1" ht="17.100000000000001" customHeight="1" x14ac:dyDescent="0.2">
      <c r="A18" s="19" t="s">
        <v>8</v>
      </c>
      <c r="B18" s="12" t="s">
        <v>49</v>
      </c>
      <c r="C18" s="50">
        <f>FBiH!C18+RS!C18</f>
        <v>27334538.609999999</v>
      </c>
      <c r="D18" s="70">
        <f t="shared" si="0"/>
        <v>5.0094603656871</v>
      </c>
      <c r="E18" s="50">
        <f>FBiH!E18+RS!E18</f>
        <v>29035388.869999997</v>
      </c>
      <c r="F18" s="70">
        <f t="shared" si="0"/>
        <v>4.8994970171656629</v>
      </c>
      <c r="G18" s="54">
        <f t="shared" si="1"/>
        <v>1700850.2599999979</v>
      </c>
      <c r="H18" s="26">
        <f t="shared" si="2"/>
        <v>6.2223485249455174E-2</v>
      </c>
      <c r="I18" s="27">
        <f t="shared" si="3"/>
        <v>-0.10996334852143708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50">
        <f>FBiH!C19+RS!C19</f>
        <v>262641581.51999998</v>
      </c>
      <c r="D19" s="70">
        <f t="shared" si="0"/>
        <v>48.132972419168169</v>
      </c>
      <c r="E19" s="50">
        <f>FBiH!E19+RS!E19</f>
        <v>283663555.79999995</v>
      </c>
      <c r="F19" s="70">
        <f t="shared" si="0"/>
        <v>47.866028305778471</v>
      </c>
      <c r="G19" s="54">
        <f t="shared" si="1"/>
        <v>21021974.279999971</v>
      </c>
      <c r="H19" s="26">
        <f t="shared" si="2"/>
        <v>8.0040541023010711E-2</v>
      </c>
      <c r="I19" s="27">
        <f t="shared" si="3"/>
        <v>-0.26694411338969815</v>
      </c>
    </row>
    <row r="20" spans="1:9" s="1" customFormat="1" ht="17.100000000000001" customHeight="1" x14ac:dyDescent="0.2">
      <c r="A20" s="19" t="s">
        <v>10</v>
      </c>
      <c r="B20" s="12" t="s">
        <v>51</v>
      </c>
      <c r="C20" s="50">
        <f>FBiH!C20+RS!C20</f>
        <v>72348.89</v>
      </c>
      <c r="D20" s="70">
        <f t="shared" si="0"/>
        <v>1.325900912861451E-2</v>
      </c>
      <c r="E20" s="50">
        <f>FBiH!E20+RS!E20</f>
        <v>117819.69</v>
      </c>
      <c r="F20" s="70">
        <f t="shared" si="0"/>
        <v>1.988116027317333E-2</v>
      </c>
      <c r="G20" s="54">
        <f t="shared" si="1"/>
        <v>45470.8</v>
      </c>
      <c r="H20" s="26">
        <f t="shared" si="2"/>
        <v>0.62849340190291803</v>
      </c>
      <c r="I20" s="27">
        <f t="shared" si="3"/>
        <v>6.6221511445588195E-3</v>
      </c>
    </row>
    <row r="21" spans="1:9" s="1" customFormat="1" ht="17.100000000000001" customHeight="1" x14ac:dyDescent="0.2">
      <c r="A21" s="19" t="s">
        <v>11</v>
      </c>
      <c r="B21" s="12" t="s">
        <v>52</v>
      </c>
      <c r="C21" s="50">
        <f>FBiH!C21+RS!C21</f>
        <v>25195.94</v>
      </c>
      <c r="D21" s="70">
        <f t="shared" si="0"/>
        <v>4.6175303928508568E-3</v>
      </c>
      <c r="E21" s="50">
        <f>FBiH!E21+RS!E21</f>
        <v>25953.41</v>
      </c>
      <c r="F21" s="70">
        <f t="shared" si="0"/>
        <v>4.3794369501853163E-3</v>
      </c>
      <c r="G21" s="54">
        <f t="shared" si="1"/>
        <v>757.47000000000116</v>
      </c>
      <c r="H21" s="26">
        <f t="shared" si="2"/>
        <v>3.0063176845158433E-2</v>
      </c>
      <c r="I21" s="27">
        <f t="shared" si="3"/>
        <v>-2.3809344266554049E-4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50">
        <f>FBiH!C22+RS!C22</f>
        <v>8258115.0199999996</v>
      </c>
      <c r="D22" s="70">
        <f t="shared" si="0"/>
        <v>1.5134222851978598</v>
      </c>
      <c r="E22" s="50">
        <f>FBiH!E22+RS!E22</f>
        <v>9205946.0300000012</v>
      </c>
      <c r="F22" s="70">
        <f t="shared" si="0"/>
        <v>1.5534321002594198</v>
      </c>
      <c r="G22" s="54">
        <f t="shared" si="1"/>
        <v>947831.01000000164</v>
      </c>
      <c r="H22" s="26">
        <f t="shared" si="2"/>
        <v>0.11477570943302286</v>
      </c>
      <c r="I22" s="27">
        <f t="shared" si="3"/>
        <v>4.0009815061559983E-2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50">
        <f>FBiH!C23+RS!C23</f>
        <v>4709135.67</v>
      </c>
      <c r="D23" s="70">
        <f t="shared" si="0"/>
        <v>0.86301908483204381</v>
      </c>
      <c r="E23" s="50">
        <f>FBiH!E23+RS!E23</f>
        <v>4470155.55</v>
      </c>
      <c r="F23" s="70">
        <f t="shared" si="0"/>
        <v>0.75430413147042963</v>
      </c>
      <c r="G23" s="54">
        <f t="shared" si="1"/>
        <v>-238980.12000000011</v>
      </c>
      <c r="H23" s="26">
        <f t="shared" si="2"/>
        <v>-5.0748191758934844E-2</v>
      </c>
      <c r="I23" s="27">
        <f t="shared" si="3"/>
        <v>-0.10871495336161419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50">
        <f>FBiH!C24+RS!C24</f>
        <v>443361.66</v>
      </c>
      <c r="D24" s="70">
        <f t="shared" si="0"/>
        <v>8.1252612130160981E-2</v>
      </c>
      <c r="E24" s="50">
        <f>FBiH!E24+RS!E24</f>
        <v>370121</v>
      </c>
      <c r="F24" s="70">
        <f t="shared" si="0"/>
        <v>6.2455052474396984E-2</v>
      </c>
      <c r="G24" s="54">
        <f t="shared" si="1"/>
        <v>-73240.659999999974</v>
      </c>
      <c r="H24" s="26">
        <f t="shared" si="2"/>
        <v>-0.16519394121719946</v>
      </c>
      <c r="I24" s="27">
        <f t="shared" si="3"/>
        <v>-1.8797559655763997E-2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50">
        <f>FBiH!C25+RS!C25</f>
        <v>5030447.96</v>
      </c>
      <c r="D25" s="70">
        <f t="shared" si="0"/>
        <v>0.92190433637143898</v>
      </c>
      <c r="E25" s="50">
        <f>FBiH!E25+RS!E25</f>
        <v>7512226.1899999995</v>
      </c>
      <c r="F25" s="70">
        <f t="shared" si="0"/>
        <v>1.2676299936939253</v>
      </c>
      <c r="G25" s="54">
        <f t="shared" si="1"/>
        <v>2481778.2299999995</v>
      </c>
      <c r="H25" s="26">
        <f t="shared" si="2"/>
        <v>0.49335133764111128</v>
      </c>
      <c r="I25" s="27">
        <f t="shared" si="3"/>
        <v>0.34572565732248628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50">
        <f>FBiH!C26+RS!C26</f>
        <v>107430.27</v>
      </c>
      <c r="D26" s="70">
        <f t="shared" si="0"/>
        <v>1.968819328975913E-2</v>
      </c>
      <c r="E26" s="50">
        <f>FBiH!E26+RS!E26</f>
        <v>210001.18</v>
      </c>
      <c r="F26" s="70">
        <f t="shared" si="0"/>
        <v>3.5436072842625212E-2</v>
      </c>
      <c r="G26" s="54">
        <f t="shared" si="1"/>
        <v>102570.90999999999</v>
      </c>
      <c r="H26" s="26">
        <f t="shared" si="2"/>
        <v>0.95476731092642686</v>
      </c>
      <c r="I26" s="27">
        <f t="shared" si="3"/>
        <v>1.5747879552866082E-2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50">
        <f>FBiH!C27+RS!C27</f>
        <v>1933311.95</v>
      </c>
      <c r="D27" s="70">
        <f t="shared" si="0"/>
        <v>0.35430814202553096</v>
      </c>
      <c r="E27" s="50">
        <f>FBiH!E27+RS!E27</f>
        <v>2342183.77</v>
      </c>
      <c r="F27" s="70">
        <f t="shared" si="0"/>
        <v>0.39522537294568794</v>
      </c>
      <c r="G27" s="54">
        <f t="shared" si="1"/>
        <v>408871.82000000007</v>
      </c>
      <c r="H27" s="26">
        <f t="shared" si="2"/>
        <v>0.2114877632655196</v>
      </c>
      <c r="I27" s="27">
        <f t="shared" si="3"/>
        <v>4.0917230920156977E-2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51">
        <f>SUM(C10:C27)</f>
        <v>442785657.45999992</v>
      </c>
      <c r="D28" s="23">
        <f t="shared" si="0"/>
        <v>81.147051105852711</v>
      </c>
      <c r="E28" s="51">
        <f>SUM(E10:E27)</f>
        <v>486461929.47999996</v>
      </c>
      <c r="F28" s="23">
        <f t="shared" si="0"/>
        <v>82.086683361575822</v>
      </c>
      <c r="G28" s="66">
        <f t="shared" si="1"/>
        <v>43676272.020000041</v>
      </c>
      <c r="H28" s="59">
        <f t="shared" si="2"/>
        <v>9.8639762341321185E-2</v>
      </c>
      <c r="I28" s="28">
        <f t="shared" si="3"/>
        <v>0.9396322557231116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0">
        <f>FBiH!C29+RS!C29</f>
        <v>89327876.579999998</v>
      </c>
      <c r="D29" s="70">
        <f t="shared" si="0"/>
        <v>16.370660711089975</v>
      </c>
      <c r="E29" s="50">
        <f>FBiH!E29+RS!E29</f>
        <v>91465481.640000001</v>
      </c>
      <c r="F29" s="70">
        <f t="shared" si="0"/>
        <v>15.434091703583947</v>
      </c>
      <c r="G29" s="54">
        <f t="shared" si="1"/>
        <v>2137605.0600000024</v>
      </c>
      <c r="H29" s="26">
        <f t="shared" si="2"/>
        <v>2.392987656082491E-2</v>
      </c>
      <c r="I29" s="27">
        <f>F29-D29</f>
        <v>-0.93656900750602823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0">
        <f>FBiH!C30+RS!C30</f>
        <v>168966.55</v>
      </c>
      <c r="D30" s="70">
        <f t="shared" si="0"/>
        <v>3.0965630970710121E-2</v>
      </c>
      <c r="E30" s="50">
        <f>FBiH!E30+RS!E30</f>
        <v>97604.72</v>
      </c>
      <c r="F30" s="70">
        <f t="shared" si="0"/>
        <v>1.6470040633600431E-2</v>
      </c>
      <c r="G30" s="54">
        <f t="shared" si="1"/>
        <v>-71361.829999999987</v>
      </c>
      <c r="H30" s="26">
        <f t="shared" si="2"/>
        <v>-0.42234294302629716</v>
      </c>
      <c r="I30" s="27">
        <f t="shared" ref="I30:I33" si="4">F30-D30</f>
        <v>-1.449559033710969E-2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0">
        <f>FBiH!C31+RS!C31</f>
        <v>13375846.109999999</v>
      </c>
      <c r="D31" s="70">
        <f t="shared" si="0"/>
        <v>2.4513225520866024</v>
      </c>
      <c r="E31" s="50">
        <f>FBiH!E31+RS!E31</f>
        <v>14594772.85</v>
      </c>
      <c r="F31" s="70">
        <f t="shared" si="0"/>
        <v>2.4627548942066362</v>
      </c>
      <c r="G31" s="54">
        <f t="shared" si="1"/>
        <v>1218926.7400000002</v>
      </c>
      <c r="H31" s="26">
        <f t="shared" si="2"/>
        <v>9.1128944664570471E-2</v>
      </c>
      <c r="I31" s="27">
        <f t="shared" si="4"/>
        <v>1.1432342120033745E-2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0">
        <f>FBiH!C32+RS!C32</f>
        <v>0</v>
      </c>
      <c r="D32" s="70">
        <f t="shared" si="0"/>
        <v>0</v>
      </c>
      <c r="E32" s="50">
        <f>FBiH!E32+RS!E32</f>
        <v>0</v>
      </c>
      <c r="F32" s="70">
        <f t="shared" si="0"/>
        <v>0</v>
      </c>
      <c r="G32" s="54">
        <f t="shared" si="1"/>
        <v>0</v>
      </c>
      <c r="H32" s="26" t="s">
        <v>27</v>
      </c>
      <c r="I32" s="27">
        <f t="shared" si="4"/>
        <v>0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3">
        <f>SUM(C29:C32)</f>
        <v>102872689.23999999</v>
      </c>
      <c r="D33" s="24">
        <f t="shared" si="0"/>
        <v>18.852948894147286</v>
      </c>
      <c r="E33" s="53">
        <f>SUM(E29:E32)</f>
        <v>106157859.20999999</v>
      </c>
      <c r="F33" s="24">
        <f t="shared" si="0"/>
        <v>17.913316638424185</v>
      </c>
      <c r="G33" s="56">
        <f t="shared" si="1"/>
        <v>3285169.9699999988</v>
      </c>
      <c r="H33" s="60">
        <f t="shared" si="2"/>
        <v>3.1934325760025195E-2</v>
      </c>
      <c r="I33" s="28">
        <f t="shared" si="4"/>
        <v>-0.93963225572310094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545658346.69999993</v>
      </c>
      <c r="D34" s="25">
        <f>D28+D33</f>
        <v>100</v>
      </c>
      <c r="E34" s="58">
        <f>E28+E33</f>
        <v>592619788.68999994</v>
      </c>
      <c r="F34" s="25">
        <f>F28+F33</f>
        <v>100</v>
      </c>
      <c r="G34" s="57">
        <f>G28+G33</f>
        <v>46961441.990000039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300" r:id="rId1"/>
  <headerFooter>
    <oddHeader>&amp;L&amp;G&amp;CStatistika tržišta osiguranja&amp;RPolugodišnji izvještaj</oddHeader>
    <oddFooter>&amp;CU izvještaj su uključeni podaci zaključno sa 30.06.2025. godine.</oddFooter>
  </headerFooter>
  <ignoredErrors>
    <ignoredError sqref="A10:A27 A30:A33" numberStoredAsText="1"/>
    <ignoredError sqref="A28:A29 A34" twoDigitTextYear="1" numberStoredAsText="1"/>
    <ignoredError sqref="D28:D33 E10:E33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1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65" t="s">
        <v>30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2"/>
      <c r="B7" s="13"/>
      <c r="C7" s="71" t="s">
        <v>36</v>
      </c>
      <c r="D7" s="71"/>
      <c r="E7" s="71"/>
      <c r="F7" s="71"/>
      <c r="G7" s="71"/>
      <c r="H7" s="71"/>
      <c r="I7" s="72"/>
    </row>
    <row r="8" spans="1:9" s="1" customFormat="1" ht="26.25" customHeight="1" x14ac:dyDescent="0.2">
      <c r="A8" s="39" t="s">
        <v>32</v>
      </c>
      <c r="B8" s="41" t="s">
        <v>33</v>
      </c>
      <c r="C8" s="44" t="s">
        <v>34</v>
      </c>
      <c r="D8" s="44" t="s">
        <v>35</v>
      </c>
      <c r="E8" s="44" t="s">
        <v>34</v>
      </c>
      <c r="F8" s="44" t="s">
        <v>35</v>
      </c>
      <c r="G8" s="73" t="s">
        <v>37</v>
      </c>
      <c r="H8" s="73"/>
      <c r="I8" s="10" t="s">
        <v>38</v>
      </c>
    </row>
    <row r="9" spans="1:9" s="1" customFormat="1" ht="24.75" customHeight="1" thickBot="1" x14ac:dyDescent="0.25">
      <c r="A9" s="43"/>
      <c r="B9" s="14"/>
      <c r="C9" s="11" t="s">
        <v>67</v>
      </c>
      <c r="D9" s="11" t="s">
        <v>25</v>
      </c>
      <c r="E9" s="11" t="s">
        <v>68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50">
        <v>20116883</v>
      </c>
      <c r="D10" s="70">
        <f>C10/C$34*100</f>
        <v>5.2683628976843275</v>
      </c>
      <c r="E10" s="50">
        <v>21323323</v>
      </c>
      <c r="F10" s="70">
        <f>E10/E$34*100</f>
        <v>5.0552659053532096</v>
      </c>
      <c r="G10" s="54">
        <f>E10-C10</f>
        <v>1206440</v>
      </c>
      <c r="H10" s="26">
        <f>(E10-C10)/C10</f>
        <v>5.9971517456258013E-2</v>
      </c>
      <c r="I10" s="27">
        <f>F10-D10</f>
        <v>-0.2130969923311179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50">
        <v>9939294</v>
      </c>
      <c r="D11" s="70">
        <f t="shared" ref="D11:D33" si="0">C11/C$34*100</f>
        <v>2.6029781919384058</v>
      </c>
      <c r="E11" s="50">
        <v>11190331</v>
      </c>
      <c r="F11" s="70">
        <f t="shared" ref="F11" si="1">E11/E$34*100</f>
        <v>2.6529682439231954</v>
      </c>
      <c r="G11" s="54">
        <f t="shared" ref="G11:G33" si="2">E11-C11</f>
        <v>1251037</v>
      </c>
      <c r="H11" s="26">
        <f t="shared" ref="H11:H33" si="3">(E11-C11)/C11</f>
        <v>0.12586779302433351</v>
      </c>
      <c r="I11" s="27">
        <f t="shared" ref="I11:I28" si="4">F11-D11</f>
        <v>4.9990051984789563E-2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50">
        <v>50175266</v>
      </c>
      <c r="D12" s="70">
        <f t="shared" si="0"/>
        <v>13.140281711428253</v>
      </c>
      <c r="E12" s="50">
        <v>56867043</v>
      </c>
      <c r="F12" s="70">
        <f t="shared" ref="F12" si="5">E12/E$34*100</f>
        <v>13.481858508458316</v>
      </c>
      <c r="G12" s="54">
        <f t="shared" si="2"/>
        <v>6691777</v>
      </c>
      <c r="H12" s="26">
        <f t="shared" si="3"/>
        <v>0.13336804233384633</v>
      </c>
      <c r="I12" s="27">
        <f t="shared" si="4"/>
        <v>0.34157679703006316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50">
        <v>0</v>
      </c>
      <c r="D13" s="70">
        <f t="shared" si="0"/>
        <v>0</v>
      </c>
      <c r="E13" s="50">
        <v>0</v>
      </c>
      <c r="F13" s="70">
        <f t="shared" ref="F13" si="6">E13/E$34*100</f>
        <v>0</v>
      </c>
      <c r="G13" s="54">
        <f t="shared" si="2"/>
        <v>0</v>
      </c>
      <c r="H13" s="26" t="s">
        <v>27</v>
      </c>
      <c r="I13" s="27">
        <f t="shared" si="4"/>
        <v>0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50">
        <v>3525</v>
      </c>
      <c r="D14" s="70">
        <f t="shared" si="0"/>
        <v>9.2315391078912447E-4</v>
      </c>
      <c r="E14" s="50">
        <v>3670</v>
      </c>
      <c r="F14" s="70">
        <f t="shared" ref="F14" si="7">E14/E$34*100</f>
        <v>8.7007198046225157E-4</v>
      </c>
      <c r="G14" s="54">
        <f t="shared" si="2"/>
        <v>145</v>
      </c>
      <c r="H14" s="26">
        <f t="shared" si="3"/>
        <v>4.1134751773049642E-2</v>
      </c>
      <c r="I14" s="27">
        <f t="shared" si="4"/>
        <v>-5.3081930326872901E-5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50">
        <v>9024</v>
      </c>
      <c r="D15" s="70">
        <f t="shared" si="0"/>
        <v>2.3632740116201587E-3</v>
      </c>
      <c r="E15" s="50">
        <v>7304</v>
      </c>
      <c r="F15" s="70">
        <f t="shared" ref="F15" si="8">E15/E$34*100</f>
        <v>1.73160919490362E-3</v>
      </c>
      <c r="G15" s="54">
        <f t="shared" si="2"/>
        <v>-1720</v>
      </c>
      <c r="H15" s="26">
        <f t="shared" si="3"/>
        <v>-0.19060283687943264</v>
      </c>
      <c r="I15" s="27">
        <f t="shared" si="4"/>
        <v>-6.3166481671653868E-4</v>
      </c>
    </row>
    <row r="16" spans="1:9" s="1" customFormat="1" ht="17.100000000000001" customHeight="1" x14ac:dyDescent="0.2">
      <c r="A16" s="19" t="s">
        <v>6</v>
      </c>
      <c r="B16" s="12" t="s">
        <v>47</v>
      </c>
      <c r="C16" s="50">
        <v>2178213</v>
      </c>
      <c r="D16" s="70">
        <f t="shared" si="0"/>
        <v>0.57044704949835778</v>
      </c>
      <c r="E16" s="50">
        <v>2652660</v>
      </c>
      <c r="F16" s="70">
        <f t="shared" ref="F16" si="9">E16/E$34*100</f>
        <v>0.62888423424877282</v>
      </c>
      <c r="G16" s="54">
        <f t="shared" si="2"/>
        <v>474447</v>
      </c>
      <c r="H16" s="26">
        <f t="shared" si="3"/>
        <v>0.21781478670818694</v>
      </c>
      <c r="I16" s="27">
        <f t="shared" si="4"/>
        <v>5.8437184750415039E-2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50">
        <v>19420498</v>
      </c>
      <c r="D17" s="70">
        <f t="shared" si="0"/>
        <v>5.0859882774957077</v>
      </c>
      <c r="E17" s="50">
        <v>22820599</v>
      </c>
      <c r="F17" s="70">
        <f t="shared" ref="F17" si="10">E17/E$34*100</f>
        <v>5.4102353589277596</v>
      </c>
      <c r="G17" s="54">
        <f t="shared" si="2"/>
        <v>3400101</v>
      </c>
      <c r="H17" s="26">
        <f t="shared" si="3"/>
        <v>0.17507795114213859</v>
      </c>
      <c r="I17" s="27">
        <f t="shared" si="4"/>
        <v>0.32424708143205194</v>
      </c>
    </row>
    <row r="18" spans="1:9" s="1" customFormat="1" ht="17.100000000000001" customHeight="1" x14ac:dyDescent="0.2">
      <c r="A18" s="19" t="s">
        <v>8</v>
      </c>
      <c r="B18" s="12" t="s">
        <v>49</v>
      </c>
      <c r="C18" s="50">
        <v>15939106</v>
      </c>
      <c r="D18" s="70">
        <f t="shared" si="0"/>
        <v>4.1742547626616737</v>
      </c>
      <c r="E18" s="50">
        <v>17963164</v>
      </c>
      <c r="F18" s="70">
        <f t="shared" ref="F18" si="11">E18/E$34*100</f>
        <v>4.2586500481875262</v>
      </c>
      <c r="G18" s="54">
        <f t="shared" si="2"/>
        <v>2024058</v>
      </c>
      <c r="H18" s="26">
        <f t="shared" si="3"/>
        <v>0.12698692134929024</v>
      </c>
      <c r="I18" s="27">
        <f t="shared" si="4"/>
        <v>8.4395285525852515E-2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50">
        <v>160834232</v>
      </c>
      <c r="D19" s="70">
        <f t="shared" si="0"/>
        <v>42.120496527536268</v>
      </c>
      <c r="E19" s="50">
        <v>178103700</v>
      </c>
      <c r="F19" s="70">
        <f t="shared" ref="F19" si="12">E19/E$34*100</f>
        <v>42.224261304265589</v>
      </c>
      <c r="G19" s="54">
        <f t="shared" si="2"/>
        <v>17269468</v>
      </c>
      <c r="H19" s="26">
        <f t="shared" si="3"/>
        <v>0.10737433060892161</v>
      </c>
      <c r="I19" s="27">
        <f t="shared" si="4"/>
        <v>0.10376477672932083</v>
      </c>
    </row>
    <row r="20" spans="1:9" s="1" customFormat="1" ht="17.100000000000001" customHeight="1" x14ac:dyDescent="0.2">
      <c r="A20" s="19" t="s">
        <v>10</v>
      </c>
      <c r="B20" s="12" t="s">
        <v>51</v>
      </c>
      <c r="C20" s="50">
        <v>10061</v>
      </c>
      <c r="D20" s="70">
        <f t="shared" si="0"/>
        <v>2.6348514883544347E-3</v>
      </c>
      <c r="E20" s="50">
        <v>15485</v>
      </c>
      <c r="F20" s="70">
        <f t="shared" ref="F20" si="13">E20/E$34*100</f>
        <v>3.6711347731493097E-3</v>
      </c>
      <c r="G20" s="54">
        <f t="shared" si="2"/>
        <v>5424</v>
      </c>
      <c r="H20" s="26">
        <f t="shared" si="3"/>
        <v>0.53911142033595072</v>
      </c>
      <c r="I20" s="27">
        <f t="shared" si="4"/>
        <v>1.036283284794875E-3</v>
      </c>
    </row>
    <row r="21" spans="1:9" s="1" customFormat="1" ht="17.100000000000001" customHeight="1" x14ac:dyDescent="0.2">
      <c r="A21" s="19" t="s">
        <v>11</v>
      </c>
      <c r="B21" s="12" t="s">
        <v>52</v>
      </c>
      <c r="C21" s="50">
        <v>18865</v>
      </c>
      <c r="D21" s="70">
        <f t="shared" si="0"/>
        <v>4.9405102204359806E-3</v>
      </c>
      <c r="E21" s="50">
        <v>19566</v>
      </c>
      <c r="F21" s="70">
        <f t="shared" ref="F21" si="14">E21/E$34*100</f>
        <v>4.6386453323499759E-3</v>
      </c>
      <c r="G21" s="54">
        <f t="shared" si="2"/>
        <v>701</v>
      </c>
      <c r="H21" s="26">
        <f t="shared" si="3"/>
        <v>3.7158759607739199E-2</v>
      </c>
      <c r="I21" s="27">
        <f t="shared" si="4"/>
        <v>-3.0186488808600469E-4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50">
        <v>6335063</v>
      </c>
      <c r="D22" s="70">
        <f t="shared" si="0"/>
        <v>1.6590746619987187</v>
      </c>
      <c r="E22" s="50">
        <v>7239441</v>
      </c>
      <c r="F22" s="70">
        <f t="shared" ref="F22" si="15">E22/E$34*100</f>
        <v>1.7163037515830033</v>
      </c>
      <c r="G22" s="54">
        <f t="shared" si="2"/>
        <v>904378</v>
      </c>
      <c r="H22" s="26">
        <f t="shared" si="3"/>
        <v>0.14275753848067493</v>
      </c>
      <c r="I22" s="27">
        <f t="shared" si="4"/>
        <v>5.7229089584284631E-2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50">
        <v>1915578</v>
      </c>
      <c r="D23" s="70">
        <f t="shared" si="0"/>
        <v>0.50166619067279705</v>
      </c>
      <c r="E23" s="50">
        <v>2672697</v>
      </c>
      <c r="F23" s="70">
        <f t="shared" ref="F23" si="16">E23/E$34*100</f>
        <v>0.63363454276989595</v>
      </c>
      <c r="G23" s="54">
        <f t="shared" si="2"/>
        <v>757119</v>
      </c>
      <c r="H23" s="26">
        <f t="shared" si="3"/>
        <v>0.39524310678030339</v>
      </c>
      <c r="I23" s="27">
        <f t="shared" si="4"/>
        <v>0.1319683520970989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50">
        <v>431391</v>
      </c>
      <c r="D24" s="70">
        <f t="shared" si="0"/>
        <v>0.11297596843382444</v>
      </c>
      <c r="E24" s="50">
        <v>370121</v>
      </c>
      <c r="F24" s="70">
        <f t="shared" ref="F24" si="17">E24/E$34*100</f>
        <v>8.774711484486894E-2</v>
      </c>
      <c r="G24" s="54">
        <f t="shared" si="2"/>
        <v>-61270</v>
      </c>
      <c r="H24" s="26">
        <f t="shared" si="3"/>
        <v>-0.14202892503552461</v>
      </c>
      <c r="I24" s="27">
        <f t="shared" si="4"/>
        <v>-2.5228853588955505E-2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50">
        <v>3586640</v>
      </c>
      <c r="D25" s="70">
        <f t="shared" si="0"/>
        <v>0.93929666456530647</v>
      </c>
      <c r="E25" s="50">
        <v>6164708</v>
      </c>
      <c r="F25" s="70">
        <f t="shared" ref="F25" si="18">E25/E$34*100</f>
        <v>1.4615094546407319</v>
      </c>
      <c r="G25" s="54">
        <f t="shared" si="2"/>
        <v>2578068</v>
      </c>
      <c r="H25" s="26">
        <f t="shared" si="3"/>
        <v>0.71879753752816011</v>
      </c>
      <c r="I25" s="27">
        <f t="shared" si="4"/>
        <v>0.52221279007542543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50">
        <v>107028</v>
      </c>
      <c r="D26" s="70">
        <f t="shared" si="0"/>
        <v>2.8029309720266217E-2</v>
      </c>
      <c r="E26" s="50">
        <v>127858</v>
      </c>
      <c r="F26" s="70">
        <f t="shared" ref="F26" si="19">E26/E$34*100</f>
        <v>3.0312169830502059E-2</v>
      </c>
      <c r="G26" s="54">
        <f t="shared" si="2"/>
        <v>20830</v>
      </c>
      <c r="H26" s="26">
        <f t="shared" si="3"/>
        <v>0.19462196808311844</v>
      </c>
      <c r="I26" s="27">
        <f t="shared" si="4"/>
        <v>2.2828601102358424E-3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50">
        <v>1499348</v>
      </c>
      <c r="D27" s="70">
        <f t="shared" si="0"/>
        <v>0.39266070066208569</v>
      </c>
      <c r="E27" s="50">
        <v>1808356</v>
      </c>
      <c r="F27" s="70">
        <f t="shared" ref="F27" si="20">E27/E$34*100</f>
        <v>0.4287193150683366</v>
      </c>
      <c r="G27" s="54">
        <f t="shared" si="2"/>
        <v>309008</v>
      </c>
      <c r="H27" s="26">
        <f t="shared" si="3"/>
        <v>0.20609491592345472</v>
      </c>
      <c r="I27" s="27">
        <f t="shared" si="4"/>
        <v>3.6058614406250911E-2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67">
        <f>SUM(C10:C27)</f>
        <v>292520015</v>
      </c>
      <c r="D28" s="45">
        <f t="shared" si="0"/>
        <v>76.607374703927192</v>
      </c>
      <c r="E28" s="67">
        <f>SUM(E10:E27)</f>
        <v>329350026</v>
      </c>
      <c r="F28" s="45">
        <f t="shared" ref="F28" si="21">E28/E$34*100</f>
        <v>78.081261413382578</v>
      </c>
      <c r="G28" s="55">
        <f t="shared" si="2"/>
        <v>36830011</v>
      </c>
      <c r="H28" s="59">
        <f t="shared" si="3"/>
        <v>0.12590595211066155</v>
      </c>
      <c r="I28" s="28">
        <f t="shared" si="4"/>
        <v>1.4738867094553854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68">
        <v>77281500</v>
      </c>
      <c r="D29" s="70">
        <f t="shared" si="0"/>
        <v>20.239069207560203</v>
      </c>
      <c r="E29" s="68">
        <v>79315109</v>
      </c>
      <c r="F29" s="70">
        <f t="shared" ref="F29" si="22">E29/E$34*100</f>
        <v>18.803774923217809</v>
      </c>
      <c r="G29" s="54">
        <f t="shared" si="2"/>
        <v>2033609</v>
      </c>
      <c r="H29" s="26">
        <f t="shared" si="3"/>
        <v>2.6314305493552792E-2</v>
      </c>
      <c r="I29" s="27">
        <f>F29-D29</f>
        <v>-1.4352942843423939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68">
        <v>166937</v>
      </c>
      <c r="D30" s="70">
        <f t="shared" si="0"/>
        <v>4.3718736001533073E-2</v>
      </c>
      <c r="E30" s="68">
        <v>76869</v>
      </c>
      <c r="F30" s="70">
        <f t="shared" ref="F30" si="23">E30/E$34*100</f>
        <v>1.8223859146090683E-2</v>
      </c>
      <c r="G30" s="54">
        <f t="shared" si="2"/>
        <v>-90068</v>
      </c>
      <c r="H30" s="26">
        <f t="shared" si="3"/>
        <v>-0.53953287767241531</v>
      </c>
      <c r="I30" s="27">
        <f t="shared" ref="I30:I33" si="24">F30-D30</f>
        <v>-2.549487685544239E-2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68">
        <v>11874701</v>
      </c>
      <c r="D31" s="70">
        <f t="shared" si="0"/>
        <v>3.1098373525110712</v>
      </c>
      <c r="E31" s="68">
        <v>13062178</v>
      </c>
      <c r="F31" s="70">
        <f t="shared" ref="F31" si="25">E31/E$34*100</f>
        <v>3.096739804253529</v>
      </c>
      <c r="G31" s="54">
        <f t="shared" si="2"/>
        <v>1187477</v>
      </c>
      <c r="H31" s="26">
        <f t="shared" si="3"/>
        <v>0.10000058106726224</v>
      </c>
      <c r="I31" s="27">
        <f t="shared" si="24"/>
        <v>-1.3097548257542169E-2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68">
        <v>0</v>
      </c>
      <c r="D32" s="70">
        <f t="shared" si="0"/>
        <v>0</v>
      </c>
      <c r="E32" s="68">
        <v>0</v>
      </c>
      <c r="F32" s="70">
        <f t="shared" ref="F32" si="26">E32/E$34*100</f>
        <v>0</v>
      </c>
      <c r="G32" s="54">
        <f t="shared" si="2"/>
        <v>0</v>
      </c>
      <c r="H32" s="26" t="s">
        <v>27</v>
      </c>
      <c r="I32" s="27">
        <f t="shared" si="24"/>
        <v>0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69">
        <f>SUM(C29:C32)</f>
        <v>89323138</v>
      </c>
      <c r="D33" s="24">
        <f t="shared" si="0"/>
        <v>23.392625296072808</v>
      </c>
      <c r="E33" s="69">
        <f>SUM(E29:E32)</f>
        <v>92454156</v>
      </c>
      <c r="F33" s="24">
        <f t="shared" ref="F33" si="27">E33/E$34*100</f>
        <v>21.91873858661743</v>
      </c>
      <c r="G33" s="56">
        <f t="shared" si="2"/>
        <v>3131018</v>
      </c>
      <c r="H33" s="59">
        <f t="shared" si="3"/>
        <v>3.5052709411082267E-2</v>
      </c>
      <c r="I33" s="28">
        <f t="shared" si="24"/>
        <v>-1.4738867094553783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58">
        <f>C28+C33</f>
        <v>381843153</v>
      </c>
      <c r="D34" s="25">
        <f>D28+D33</f>
        <v>100</v>
      </c>
      <c r="E34" s="58">
        <f>E28+E33</f>
        <v>421804182</v>
      </c>
      <c r="F34" s="25">
        <f>F28+F33</f>
        <v>100</v>
      </c>
      <c r="G34" s="57">
        <f>G28+G33</f>
        <v>39961029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  <row r="46" spans="1:9" x14ac:dyDescent="0.25">
      <c r="C46" s="46"/>
      <c r="D46" s="46"/>
      <c r="E46" s="46"/>
      <c r="F46" s="46"/>
      <c r="G46" s="46"/>
    </row>
    <row r="47" spans="1:9" x14ac:dyDescent="0.25">
      <c r="C47" s="47"/>
      <c r="D47" s="47"/>
      <c r="E47" s="48"/>
      <c r="F47" s="48"/>
      <c r="G47" s="46"/>
    </row>
    <row r="48" spans="1:9" x14ac:dyDescent="0.25">
      <c r="C48" s="47"/>
      <c r="D48" s="47"/>
      <c r="E48" s="48"/>
      <c r="F48" s="46"/>
      <c r="G48" s="46"/>
    </row>
    <row r="49" spans="3:7" x14ac:dyDescent="0.25">
      <c r="C49" s="47"/>
      <c r="D49" s="47"/>
      <c r="E49" s="48"/>
      <c r="F49" s="46"/>
      <c r="G49" s="46"/>
    </row>
    <row r="50" spans="3:7" x14ac:dyDescent="0.25">
      <c r="C50" s="47"/>
      <c r="D50" s="47"/>
      <c r="E50" s="48"/>
      <c r="F50" s="46"/>
      <c r="G50" s="46"/>
    </row>
    <row r="51" spans="3:7" x14ac:dyDescent="0.25">
      <c r="C51" s="47"/>
      <c r="D51" s="47"/>
      <c r="E51" s="48"/>
      <c r="F51" s="46"/>
      <c r="G51" s="46"/>
    </row>
    <row r="52" spans="3:7" x14ac:dyDescent="0.25">
      <c r="C52" s="49"/>
      <c r="D52" s="47"/>
      <c r="E52" s="48"/>
      <c r="F52" s="46"/>
      <c r="G52" s="46"/>
    </row>
    <row r="53" spans="3:7" x14ac:dyDescent="0.25">
      <c r="C53" s="49"/>
      <c r="D53" s="47"/>
      <c r="E53" s="48"/>
      <c r="F53" s="46"/>
      <c r="G53" s="46"/>
    </row>
    <row r="54" spans="3:7" x14ac:dyDescent="0.25">
      <c r="C54" s="49"/>
      <c r="D54" s="47"/>
      <c r="E54" s="48"/>
      <c r="F54" s="46"/>
      <c r="G54" s="46"/>
    </row>
    <row r="55" spans="3:7" x14ac:dyDescent="0.25">
      <c r="C55" s="49"/>
      <c r="D55" s="47"/>
      <c r="E55" s="48"/>
      <c r="F55" s="46"/>
      <c r="G55" s="46"/>
    </row>
    <row r="56" spans="3:7" x14ac:dyDescent="0.25">
      <c r="C56" s="49"/>
      <c r="D56" s="47"/>
      <c r="E56" s="48"/>
      <c r="F56" s="46"/>
      <c r="G56" s="46"/>
    </row>
    <row r="57" spans="3:7" x14ac:dyDescent="0.25">
      <c r="C57" s="49"/>
      <c r="D57" s="47"/>
      <c r="E57" s="48"/>
      <c r="F57" s="46"/>
      <c r="G57" s="46"/>
    </row>
    <row r="58" spans="3:7" x14ac:dyDescent="0.25">
      <c r="C58" s="49"/>
      <c r="D58" s="47"/>
      <c r="E58" s="48"/>
      <c r="F58" s="46"/>
      <c r="G58" s="46"/>
    </row>
    <row r="59" spans="3:7" x14ac:dyDescent="0.25">
      <c r="C59" s="49"/>
      <c r="D59" s="47"/>
      <c r="E59" s="48"/>
      <c r="F59" s="46"/>
      <c r="G59" s="46"/>
    </row>
    <row r="60" spans="3:7" x14ac:dyDescent="0.25">
      <c r="C60" s="49"/>
      <c r="D60" s="47"/>
      <c r="E60" s="48"/>
      <c r="F60" s="46"/>
      <c r="G60" s="46"/>
    </row>
    <row r="61" spans="3:7" x14ac:dyDescent="0.25">
      <c r="C61" s="49"/>
      <c r="D61" s="47"/>
      <c r="E61" s="48"/>
      <c r="F61" s="46"/>
      <c r="G61" s="46"/>
    </row>
    <row r="62" spans="3:7" x14ac:dyDescent="0.25">
      <c r="C62" s="49"/>
      <c r="D62" s="47"/>
      <c r="E62" s="48"/>
      <c r="F62" s="46"/>
      <c r="G62" s="46"/>
    </row>
    <row r="63" spans="3:7" x14ac:dyDescent="0.25">
      <c r="C63" s="49"/>
      <c r="D63" s="47"/>
      <c r="E63" s="48"/>
      <c r="F63" s="46"/>
      <c r="G63" s="46"/>
    </row>
    <row r="64" spans="3:7" x14ac:dyDescent="0.25">
      <c r="C64" s="49"/>
      <c r="D64" s="47"/>
      <c r="E64" s="48"/>
      <c r="F64" s="46"/>
      <c r="G64" s="46"/>
    </row>
    <row r="65" spans="3:7" x14ac:dyDescent="0.25">
      <c r="C65" s="46"/>
      <c r="D65" s="46"/>
      <c r="E65" s="46"/>
      <c r="F65" s="46"/>
      <c r="G65" s="46"/>
    </row>
    <row r="66" spans="3:7" x14ac:dyDescent="0.25">
      <c r="C66" s="46"/>
      <c r="D66" s="46"/>
      <c r="E66" s="46"/>
      <c r="F66" s="46"/>
      <c r="G66" s="46"/>
    </row>
    <row r="67" spans="3:7" x14ac:dyDescent="0.25">
      <c r="C67" s="46"/>
      <c r="D67" s="46"/>
      <c r="E67" s="46"/>
      <c r="F67" s="46"/>
      <c r="G67" s="46"/>
    </row>
    <row r="68" spans="3:7" x14ac:dyDescent="0.25">
      <c r="C68" s="46"/>
      <c r="D68" s="46"/>
      <c r="E68" s="46"/>
      <c r="F68" s="46"/>
      <c r="G68" s="46"/>
    </row>
    <row r="69" spans="3:7" x14ac:dyDescent="0.25">
      <c r="C69" s="46"/>
      <c r="D69" s="46"/>
      <c r="E69" s="46"/>
      <c r="F69" s="46"/>
      <c r="G69" s="46"/>
    </row>
    <row r="70" spans="3:7" x14ac:dyDescent="0.25">
      <c r="C70" s="46"/>
      <c r="D70" s="46"/>
      <c r="E70" s="46"/>
      <c r="F70" s="46"/>
      <c r="G70" s="46"/>
    </row>
    <row r="71" spans="3:7" x14ac:dyDescent="0.25">
      <c r="C71" s="46"/>
      <c r="D71" s="46"/>
      <c r="E71" s="46"/>
      <c r="F71" s="46"/>
      <c r="G71" s="46"/>
    </row>
  </sheetData>
  <mergeCells count="2">
    <mergeCell ref="C7:I7"/>
    <mergeCell ref="G8:H8"/>
  </mergeCells>
  <dataValidations disablePrompts="1" count="1">
    <dataValidation type="decimal" allowBlank="1" showInputMessage="1" showErrorMessage="1" errorTitle="Microsoft Excel" error="Neočekivana vrsta podatka!_x000a_Mollimo unesite broj." sqref="C52:D64" xr:uid="{00000000-0002-0000-01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300" r:id="rId1"/>
  <headerFooter>
    <oddHeader>&amp;L&amp;G&amp;CStatistika tržišta osiguranja&amp;RPolugodišnji izvještaj</oddHeader>
    <oddFooter>&amp;CU izvještaj su uključeni podaci zaključno sa 30.06.2025. godine.</oddFooter>
  </headerFooter>
  <ignoredErrors>
    <ignoredError sqref="A10:A27 A33" numberStoredAsText="1"/>
    <ignoredError sqref="A28:A29 A34" twoDigitTextYear="1" numberStoredAsText="1"/>
    <ignoredError sqref="A30" twoDigitTextYear="1"/>
    <ignoredError sqref="E28 E33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I71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30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2"/>
      <c r="B7" s="13"/>
      <c r="C7" s="71" t="s">
        <v>36</v>
      </c>
      <c r="D7" s="71"/>
      <c r="E7" s="71"/>
      <c r="F7" s="71"/>
      <c r="G7" s="71"/>
      <c r="H7" s="71"/>
      <c r="I7" s="72"/>
    </row>
    <row r="8" spans="1:9" s="1" customFormat="1" ht="26.25" customHeight="1" x14ac:dyDescent="0.2">
      <c r="A8" s="39" t="s">
        <v>32</v>
      </c>
      <c r="B8" s="41" t="s">
        <v>33</v>
      </c>
      <c r="C8" s="61" t="s">
        <v>34</v>
      </c>
      <c r="D8" s="61" t="s">
        <v>35</v>
      </c>
      <c r="E8" s="61" t="s">
        <v>34</v>
      </c>
      <c r="F8" s="61" t="s">
        <v>35</v>
      </c>
      <c r="G8" s="73" t="s">
        <v>37</v>
      </c>
      <c r="H8" s="73"/>
      <c r="I8" s="10" t="s">
        <v>38</v>
      </c>
    </row>
    <row r="9" spans="1:9" s="1" customFormat="1" ht="24.75" customHeight="1" thickBot="1" x14ac:dyDescent="0.25">
      <c r="A9" s="43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50">
        <v>17089219</v>
      </c>
      <c r="D10" s="32">
        <f>C10/C$34*100</f>
        <v>6.3782345224571682</v>
      </c>
      <c r="E10" s="50"/>
      <c r="F10" s="32" t="e">
        <f>E10/E$34*100</f>
        <v>#DIV/0!</v>
      </c>
      <c r="G10" s="54">
        <f>E10-C10</f>
        <v>-17089219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50">
        <v>4496282</v>
      </c>
      <c r="D11" s="32">
        <f t="shared" ref="D11:D33" si="0">C11/C$34*100</f>
        <v>1.6781539914201324</v>
      </c>
      <c r="E11" s="50"/>
      <c r="F11" s="32" t="e">
        <f t="shared" ref="F11:F33" si="1">E11/E$34*100</f>
        <v>#DIV/0!</v>
      </c>
      <c r="G11" s="54">
        <f t="shared" ref="G11:G33" si="2">E11-C11</f>
        <v>-4496282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50">
        <v>28452891</v>
      </c>
      <c r="D12" s="32">
        <f t="shared" si="0"/>
        <v>10.619514656574468</v>
      </c>
      <c r="E12" s="50"/>
      <c r="F12" s="32" t="e">
        <f t="shared" si="1"/>
        <v>#DIV/0!</v>
      </c>
      <c r="G12" s="54">
        <f t="shared" si="2"/>
        <v>-28452891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50">
        <v>0</v>
      </c>
      <c r="D13" s="32">
        <f t="shared" si="0"/>
        <v>0</v>
      </c>
      <c r="E13" s="50"/>
      <c r="F13" s="32" t="e">
        <f t="shared" si="1"/>
        <v>#DIV/0!</v>
      </c>
      <c r="G13" s="54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50">
        <v>0</v>
      </c>
      <c r="D14" s="32">
        <f t="shared" si="0"/>
        <v>0</v>
      </c>
      <c r="E14" s="50"/>
      <c r="F14" s="32" t="e">
        <f t="shared" si="1"/>
        <v>#DIV/0!</v>
      </c>
      <c r="G14" s="54">
        <f t="shared" si="2"/>
        <v>0</v>
      </c>
      <c r="H14" s="26" t="e">
        <f t="shared" si="3"/>
        <v>#DIV/0!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50">
        <v>8869</v>
      </c>
      <c r="D15" s="32">
        <f t="shared" si="0"/>
        <v>3.3101900080789314E-3</v>
      </c>
      <c r="E15" s="50"/>
      <c r="F15" s="32" t="e">
        <f t="shared" si="1"/>
        <v>#DIV/0!</v>
      </c>
      <c r="G15" s="54">
        <f t="shared" si="2"/>
        <v>-8869</v>
      </c>
      <c r="H15" s="26">
        <f t="shared" si="3"/>
        <v>-1</v>
      </c>
      <c r="I15" s="27" t="e">
        <f t="shared" si="4"/>
        <v>#DIV/0!</v>
      </c>
    </row>
    <row r="16" spans="1:9" s="1" customFormat="1" ht="17.100000000000001" customHeight="1" x14ac:dyDescent="0.2">
      <c r="A16" s="19" t="s">
        <v>6</v>
      </c>
      <c r="B16" s="12" t="s">
        <v>47</v>
      </c>
      <c r="C16" s="50">
        <v>1948920</v>
      </c>
      <c r="D16" s="32">
        <f t="shared" si="0"/>
        <v>0.72739829862951744</v>
      </c>
      <c r="E16" s="50"/>
      <c r="F16" s="32" t="e">
        <f t="shared" si="1"/>
        <v>#DIV/0!</v>
      </c>
      <c r="G16" s="54">
        <f t="shared" si="2"/>
        <v>-1948920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50">
        <v>12819500</v>
      </c>
      <c r="D17" s="32">
        <f t="shared" si="0"/>
        <v>4.7846409751457726</v>
      </c>
      <c r="E17" s="50"/>
      <c r="F17" s="32" t="e">
        <f t="shared" si="1"/>
        <v>#DIV/0!</v>
      </c>
      <c r="G17" s="54">
        <f t="shared" si="2"/>
        <v>-12819500</v>
      </c>
      <c r="H17" s="26">
        <f t="shared" si="3"/>
        <v>-1</v>
      </c>
      <c r="I17" s="27" t="e">
        <f t="shared" si="4"/>
        <v>#DIV/0!</v>
      </c>
    </row>
    <row r="18" spans="1:9" s="1" customFormat="1" ht="17.100000000000001" customHeight="1" x14ac:dyDescent="0.2">
      <c r="A18" s="19" t="s">
        <v>8</v>
      </c>
      <c r="B18" s="12" t="s">
        <v>49</v>
      </c>
      <c r="C18" s="50">
        <v>10975436</v>
      </c>
      <c r="D18" s="32">
        <f t="shared" si="0"/>
        <v>4.0963782367245232</v>
      </c>
      <c r="E18" s="50"/>
      <c r="F18" s="32" t="e">
        <f t="shared" si="1"/>
        <v>#DIV/0!</v>
      </c>
      <c r="G18" s="54">
        <f t="shared" si="2"/>
        <v>-10975436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50">
        <v>123767556</v>
      </c>
      <c r="D19" s="32">
        <f t="shared" si="0"/>
        <v>46.19394826875066</v>
      </c>
      <c r="E19" s="50"/>
      <c r="F19" s="32" t="e">
        <f t="shared" si="1"/>
        <v>#DIV/0!</v>
      </c>
      <c r="G19" s="54">
        <f t="shared" si="2"/>
        <v>-123767556</v>
      </c>
      <c r="H19" s="26">
        <f t="shared" si="3"/>
        <v>-1</v>
      </c>
      <c r="I19" s="27" t="e">
        <f t="shared" si="4"/>
        <v>#DIV/0!</v>
      </c>
    </row>
    <row r="20" spans="1:9" s="1" customFormat="1" ht="17.100000000000001" customHeight="1" x14ac:dyDescent="0.2">
      <c r="A20" s="19" t="s">
        <v>10</v>
      </c>
      <c r="B20" s="12" t="s">
        <v>51</v>
      </c>
      <c r="C20" s="50">
        <v>15825</v>
      </c>
      <c r="D20" s="32">
        <f t="shared" si="0"/>
        <v>5.9063881923383799E-3</v>
      </c>
      <c r="E20" s="50"/>
      <c r="F20" s="32" t="e">
        <f t="shared" si="1"/>
        <v>#DIV/0!</v>
      </c>
      <c r="G20" s="54">
        <f t="shared" si="2"/>
        <v>-15825</v>
      </c>
      <c r="H20" s="26">
        <f t="shared" si="3"/>
        <v>-1</v>
      </c>
      <c r="I20" s="27" t="e">
        <f t="shared" si="4"/>
        <v>#DIV/0!</v>
      </c>
    </row>
    <row r="21" spans="1:9" s="1" customFormat="1" ht="17.100000000000001" customHeight="1" x14ac:dyDescent="0.2">
      <c r="A21" s="19" t="s">
        <v>11</v>
      </c>
      <c r="B21" s="12" t="s">
        <v>52</v>
      </c>
      <c r="C21" s="50">
        <v>11104</v>
      </c>
      <c r="D21" s="32">
        <f t="shared" si="0"/>
        <v>4.1443623688925983E-3</v>
      </c>
      <c r="E21" s="50"/>
      <c r="F21" s="32" t="e">
        <f t="shared" si="1"/>
        <v>#DIV/0!</v>
      </c>
      <c r="G21" s="54">
        <f t="shared" si="2"/>
        <v>-11104</v>
      </c>
      <c r="H21" s="26">
        <f t="shared" si="3"/>
        <v>-1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50">
        <v>4019257</v>
      </c>
      <c r="D22" s="32">
        <f t="shared" si="0"/>
        <v>1.5001132440299132</v>
      </c>
      <c r="E22" s="50"/>
      <c r="F22" s="32" t="e">
        <f t="shared" si="1"/>
        <v>#DIV/0!</v>
      </c>
      <c r="G22" s="54">
        <f t="shared" si="2"/>
        <v>-4019257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50">
        <v>5856295</v>
      </c>
      <c r="D23" s="32">
        <f t="shared" si="0"/>
        <v>2.1857536580632093</v>
      </c>
      <c r="E23" s="50"/>
      <c r="F23" s="32" t="e">
        <f t="shared" si="1"/>
        <v>#DIV/0!</v>
      </c>
      <c r="G23" s="54">
        <f t="shared" si="2"/>
        <v>-5856295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50">
        <v>240775</v>
      </c>
      <c r="D24" s="32">
        <f t="shared" si="0"/>
        <v>8.9864809921660238E-2</v>
      </c>
      <c r="E24" s="50"/>
      <c r="F24" s="32" t="e">
        <f t="shared" si="1"/>
        <v>#DIV/0!</v>
      </c>
      <c r="G24" s="54">
        <f t="shared" si="2"/>
        <v>-240775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50">
        <v>649462</v>
      </c>
      <c r="D25" s="32">
        <f t="shared" si="0"/>
        <v>0.24239966433949248</v>
      </c>
      <c r="E25" s="50"/>
      <c r="F25" s="32" t="e">
        <f t="shared" si="1"/>
        <v>#DIV/0!</v>
      </c>
      <c r="G25" s="54">
        <f t="shared" si="2"/>
        <v>-649462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50">
        <v>996</v>
      </c>
      <c r="D26" s="32">
        <f t="shared" si="0"/>
        <v>3.717385554230032E-4</v>
      </c>
      <c r="E26" s="50"/>
      <c r="F26" s="32" t="e">
        <f t="shared" si="1"/>
        <v>#DIV/0!</v>
      </c>
      <c r="G26" s="54">
        <f t="shared" si="2"/>
        <v>-996</v>
      </c>
      <c r="H26" s="26">
        <f t="shared" si="3"/>
        <v>-1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50">
        <v>557043</v>
      </c>
      <c r="D27" s="32">
        <f t="shared" si="0"/>
        <v>0.20790598406475502</v>
      </c>
      <c r="E27" s="50"/>
      <c r="F27" s="32" t="e">
        <f t="shared" si="1"/>
        <v>#DIV/0!</v>
      </c>
      <c r="G27" s="54">
        <f t="shared" si="2"/>
        <v>-557043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51">
        <f>SUM(C10:C27)</f>
        <v>210909430</v>
      </c>
      <c r="D28" s="23">
        <f t="shared" si="0"/>
        <v>78.718038989245997</v>
      </c>
      <c r="E28" s="51">
        <f>SUM(E10:E27)</f>
        <v>0</v>
      </c>
      <c r="F28" s="45" t="e">
        <f t="shared" si="1"/>
        <v>#DIV/0!</v>
      </c>
      <c r="G28" s="55">
        <f t="shared" si="2"/>
        <v>-210909430</v>
      </c>
      <c r="H28" s="59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2">
        <v>52704649</v>
      </c>
      <c r="D29" s="32">
        <f t="shared" si="0"/>
        <v>19.671034220217301</v>
      </c>
      <c r="E29" s="52"/>
      <c r="F29" s="32" t="e">
        <f t="shared" si="1"/>
        <v>#DIV/0!</v>
      </c>
      <c r="G29" s="54">
        <f t="shared" si="2"/>
        <v>-52704649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2">
        <v>331210</v>
      </c>
      <c r="D30" s="32">
        <f t="shared" si="0"/>
        <v>0.1236179989374025</v>
      </c>
      <c r="E30" s="52"/>
      <c r="F30" s="32" t="e">
        <f t="shared" si="1"/>
        <v>#DIV/0!</v>
      </c>
      <c r="G30" s="54">
        <f t="shared" si="2"/>
        <v>-331210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2">
        <v>3984950</v>
      </c>
      <c r="D31" s="32">
        <f t="shared" si="0"/>
        <v>1.487308791599294</v>
      </c>
      <c r="E31" s="52"/>
      <c r="F31" s="32" t="e">
        <f t="shared" si="1"/>
        <v>#DIV/0!</v>
      </c>
      <c r="G31" s="54">
        <f t="shared" si="2"/>
        <v>-3984950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2">
        <v>0</v>
      </c>
      <c r="D32" s="32">
        <f t="shared" si="0"/>
        <v>0</v>
      </c>
      <c r="E32" s="52"/>
      <c r="F32" s="32" t="e">
        <f t="shared" si="1"/>
        <v>#DIV/0!</v>
      </c>
      <c r="G32" s="54">
        <f t="shared" si="2"/>
        <v>0</v>
      </c>
      <c r="H32" s="26" t="s">
        <v>27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3">
        <f>SUM(C29:C32)</f>
        <v>57020809</v>
      </c>
      <c r="D33" s="24">
        <f t="shared" si="0"/>
        <v>21.281961010753996</v>
      </c>
      <c r="E33" s="53">
        <f>SUM(E29:E32)</f>
        <v>0</v>
      </c>
      <c r="F33" s="24" t="e">
        <f t="shared" si="1"/>
        <v>#DIV/0!</v>
      </c>
      <c r="G33" s="56">
        <f t="shared" si="2"/>
        <v>-57020809</v>
      </c>
      <c r="H33" s="59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267930239</v>
      </c>
      <c r="D34" s="25">
        <f>D28+D33</f>
        <v>100</v>
      </c>
      <c r="E34" s="58">
        <f>E28+E33</f>
        <v>0</v>
      </c>
      <c r="F34" s="25" t="e">
        <f>F28+F33</f>
        <v>#DIV/0!</v>
      </c>
      <c r="G34" s="57">
        <f>G28+G33</f>
        <v>-267930239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  <row r="46" spans="1:9" x14ac:dyDescent="0.25">
      <c r="C46" s="46"/>
      <c r="D46" s="46"/>
      <c r="E46" s="46"/>
      <c r="F46" s="46"/>
      <c r="G46" s="46"/>
    </row>
    <row r="47" spans="1:9" x14ac:dyDescent="0.25">
      <c r="C47" s="47"/>
      <c r="D47" s="47"/>
      <c r="E47" s="48"/>
      <c r="F47" s="48"/>
      <c r="G47" s="46"/>
    </row>
    <row r="48" spans="1:9" x14ac:dyDescent="0.25">
      <c r="C48" s="47"/>
      <c r="D48" s="47"/>
      <c r="E48" s="48"/>
      <c r="F48" s="46"/>
      <c r="G48" s="46"/>
    </row>
    <row r="49" spans="3:7" x14ac:dyDescent="0.25">
      <c r="C49" s="47"/>
      <c r="D49" s="47"/>
      <c r="E49" s="48"/>
      <c r="F49" s="46"/>
      <c r="G49" s="46"/>
    </row>
    <row r="50" spans="3:7" x14ac:dyDescent="0.25">
      <c r="C50" s="47"/>
      <c r="D50" s="47"/>
      <c r="E50" s="48"/>
      <c r="F50" s="46"/>
      <c r="G50" s="46"/>
    </row>
    <row r="51" spans="3:7" x14ac:dyDescent="0.25">
      <c r="C51" s="47"/>
      <c r="D51" s="47"/>
      <c r="E51" s="48"/>
      <c r="F51" s="46"/>
      <c r="G51" s="46"/>
    </row>
    <row r="52" spans="3:7" x14ac:dyDescent="0.25">
      <c r="C52" s="49"/>
      <c r="D52" s="47"/>
      <c r="E52" s="48"/>
      <c r="F52" s="46"/>
      <c r="G52" s="46"/>
    </row>
    <row r="53" spans="3:7" x14ac:dyDescent="0.25">
      <c r="C53" s="49"/>
      <c r="D53" s="47"/>
      <c r="E53" s="48"/>
      <c r="F53" s="46"/>
      <c r="G53" s="46"/>
    </row>
    <row r="54" spans="3:7" x14ac:dyDescent="0.25">
      <c r="C54" s="49"/>
      <c r="D54" s="47"/>
      <c r="E54" s="48"/>
      <c r="F54" s="46"/>
      <c r="G54" s="46"/>
    </row>
    <row r="55" spans="3:7" x14ac:dyDescent="0.25">
      <c r="C55" s="49"/>
      <c r="D55" s="47"/>
      <c r="E55" s="48"/>
      <c r="F55" s="46"/>
      <c r="G55" s="46"/>
    </row>
    <row r="56" spans="3:7" x14ac:dyDescent="0.25">
      <c r="C56" s="49"/>
      <c r="D56" s="47"/>
      <c r="E56" s="48"/>
      <c r="F56" s="46"/>
      <c r="G56" s="46"/>
    </row>
    <row r="57" spans="3:7" x14ac:dyDescent="0.25">
      <c r="C57" s="49"/>
      <c r="D57" s="47"/>
      <c r="E57" s="48"/>
      <c r="F57" s="46"/>
      <c r="G57" s="46"/>
    </row>
    <row r="58" spans="3:7" x14ac:dyDescent="0.25">
      <c r="C58" s="49"/>
      <c r="D58" s="47"/>
      <c r="E58" s="48"/>
      <c r="F58" s="46"/>
      <c r="G58" s="46"/>
    </row>
    <row r="59" spans="3:7" x14ac:dyDescent="0.25">
      <c r="C59" s="49"/>
      <c r="D59" s="47"/>
      <c r="E59" s="48"/>
      <c r="F59" s="46"/>
      <c r="G59" s="46"/>
    </row>
    <row r="60" spans="3:7" x14ac:dyDescent="0.25">
      <c r="C60" s="49"/>
      <c r="D60" s="47"/>
      <c r="E60" s="48"/>
      <c r="F60" s="46"/>
      <c r="G60" s="46"/>
    </row>
    <row r="61" spans="3:7" x14ac:dyDescent="0.25">
      <c r="C61" s="49"/>
      <c r="D61" s="47"/>
      <c r="E61" s="48"/>
      <c r="F61" s="46"/>
      <c r="G61" s="46"/>
    </row>
    <row r="62" spans="3:7" x14ac:dyDescent="0.25">
      <c r="C62" s="49"/>
      <c r="D62" s="47"/>
      <c r="E62" s="48"/>
      <c r="F62" s="46"/>
      <c r="G62" s="46"/>
    </row>
    <row r="63" spans="3:7" x14ac:dyDescent="0.25">
      <c r="C63" s="49"/>
      <c r="D63" s="47"/>
      <c r="E63" s="48"/>
      <c r="F63" s="46"/>
      <c r="G63" s="46"/>
    </row>
    <row r="64" spans="3:7" x14ac:dyDescent="0.25">
      <c r="C64" s="49"/>
      <c r="D64" s="47"/>
      <c r="E64" s="48"/>
      <c r="F64" s="46"/>
      <c r="G64" s="46"/>
    </row>
    <row r="65" spans="3:7" x14ac:dyDescent="0.25">
      <c r="C65" s="46"/>
      <c r="D65" s="46"/>
      <c r="E65" s="46"/>
      <c r="F65" s="46"/>
      <c r="G65" s="46"/>
    </row>
    <row r="66" spans="3:7" x14ac:dyDescent="0.25">
      <c r="C66" s="46"/>
      <c r="D66" s="46"/>
      <c r="E66" s="46"/>
      <c r="F66" s="46"/>
      <c r="G66" s="46"/>
    </row>
    <row r="67" spans="3:7" x14ac:dyDescent="0.25">
      <c r="C67" s="46"/>
      <c r="D67" s="46"/>
      <c r="E67" s="46"/>
      <c r="F67" s="46"/>
      <c r="G67" s="46"/>
    </row>
    <row r="68" spans="3:7" x14ac:dyDescent="0.25">
      <c r="C68" s="46"/>
      <c r="D68" s="46"/>
      <c r="E68" s="46"/>
      <c r="F68" s="46"/>
      <c r="G68" s="46"/>
    </row>
    <row r="69" spans="3:7" x14ac:dyDescent="0.25">
      <c r="C69" s="46"/>
      <c r="D69" s="46"/>
      <c r="E69" s="46"/>
      <c r="F69" s="46"/>
      <c r="G69" s="46"/>
    </row>
    <row r="70" spans="3:7" x14ac:dyDescent="0.25">
      <c r="C70" s="46"/>
      <c r="D70" s="46"/>
      <c r="E70" s="46"/>
      <c r="F70" s="46"/>
      <c r="G70" s="46"/>
    </row>
    <row r="71" spans="3:7" x14ac:dyDescent="0.25">
      <c r="C71" s="46"/>
      <c r="D71" s="46"/>
      <c r="E71" s="46"/>
      <c r="F71" s="46"/>
      <c r="G71" s="46"/>
    </row>
  </sheetData>
  <mergeCells count="2">
    <mergeCell ref="C7:I7"/>
    <mergeCell ref="G8:H8"/>
  </mergeCells>
  <dataValidations disablePrompts="1" count="1">
    <dataValidation type="decimal" allowBlank="1" showInputMessage="1" showErrorMessage="1" errorTitle="Microsoft Excel" error="Neočekivana vrsta podatka!_x000a_Mollimo unesite broj." sqref="C52:D64" xr:uid="{00000000-0002-0000-02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300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9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65" t="s">
        <v>31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2"/>
      <c r="B7" s="13"/>
      <c r="C7" s="71" t="s">
        <v>36</v>
      </c>
      <c r="D7" s="71"/>
      <c r="E7" s="71"/>
      <c r="F7" s="71"/>
      <c r="G7" s="71"/>
      <c r="H7" s="71"/>
      <c r="I7" s="72"/>
    </row>
    <row r="8" spans="1:9" s="1" customFormat="1" ht="26.25" customHeight="1" x14ac:dyDescent="0.2">
      <c r="A8" s="39" t="s">
        <v>32</v>
      </c>
      <c r="B8" s="41" t="s">
        <v>33</v>
      </c>
      <c r="C8" s="44" t="s">
        <v>34</v>
      </c>
      <c r="D8" s="44" t="s">
        <v>35</v>
      </c>
      <c r="E8" s="44" t="s">
        <v>34</v>
      </c>
      <c r="F8" s="44" t="s">
        <v>35</v>
      </c>
      <c r="G8" s="73" t="s">
        <v>37</v>
      </c>
      <c r="H8" s="73"/>
      <c r="I8" s="10" t="s">
        <v>38</v>
      </c>
    </row>
    <row r="9" spans="1:9" s="1" customFormat="1" ht="24.75" customHeight="1" thickBot="1" x14ac:dyDescent="0.25">
      <c r="A9" s="43"/>
      <c r="B9" s="14"/>
      <c r="C9" s="11" t="s">
        <v>67</v>
      </c>
      <c r="D9" s="11" t="s">
        <v>25</v>
      </c>
      <c r="E9" s="11" t="s">
        <v>68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50">
        <v>11203791.059999997</v>
      </c>
      <c r="D10" s="70">
        <f>C10/C$34*100</f>
        <v>6.8392868860002451</v>
      </c>
      <c r="E10" s="50">
        <v>14749201.189999999</v>
      </c>
      <c r="F10" s="70">
        <f>E10/E$34*100</f>
        <v>8.6345747182031101</v>
      </c>
      <c r="G10" s="54">
        <f>E10-C10</f>
        <v>3545410.1300000027</v>
      </c>
      <c r="H10" s="26">
        <f>(E10-C10)/C10</f>
        <v>0.31644736241627158</v>
      </c>
      <c r="I10" s="27">
        <f>F10-D10</f>
        <v>1.7952878322028649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50">
        <v>1170134.5900000001</v>
      </c>
      <c r="D11" s="70">
        <f t="shared" ref="D11:D33" si="0">C11/C$34*100</f>
        <v>0.71430162463617708</v>
      </c>
      <c r="E11" s="50">
        <v>1164349.49</v>
      </c>
      <c r="F11" s="70">
        <f t="shared" ref="F11" si="1">E11/E$34*100</f>
        <v>0.68164116415491682</v>
      </c>
      <c r="G11" s="54">
        <f t="shared" ref="G11:G33" si="2">E11-C11</f>
        <v>-5785.1000000000931</v>
      </c>
      <c r="H11" s="26">
        <f t="shared" ref="H11:H33" si="3">(E11-C11)/C11</f>
        <v>-4.9439611899688334E-3</v>
      </c>
      <c r="I11" s="27">
        <f t="shared" ref="I11:I28" si="4">F11-D11</f>
        <v>-3.2660460481260256E-2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50">
        <v>12285381.439999998</v>
      </c>
      <c r="D12" s="70">
        <f t="shared" si="0"/>
        <v>7.4995372300438827</v>
      </c>
      <c r="E12" s="50">
        <v>12672501.82</v>
      </c>
      <c r="F12" s="70">
        <f t="shared" ref="F12" si="5">E12/E$34*100</f>
        <v>7.4188196649960334</v>
      </c>
      <c r="G12" s="54">
        <f t="shared" si="2"/>
        <v>387120.38000000268</v>
      </c>
      <c r="H12" s="26">
        <f t="shared" si="3"/>
        <v>3.1510652061610127E-2</v>
      </c>
      <c r="I12" s="27">
        <f t="shared" si="4"/>
        <v>-8.0717565047849327E-2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50">
        <v>23059.14</v>
      </c>
      <c r="D13" s="70">
        <f t="shared" si="0"/>
        <v>1.4076313362134737E-2</v>
      </c>
      <c r="E13" s="50">
        <v>0</v>
      </c>
      <c r="F13" s="70">
        <f t="shared" ref="F13" si="6">E13/E$34*100</f>
        <v>0</v>
      </c>
      <c r="G13" s="54">
        <f t="shared" si="2"/>
        <v>-23059.14</v>
      </c>
      <c r="H13" s="26">
        <f t="shared" si="3"/>
        <v>-1</v>
      </c>
      <c r="I13" s="27">
        <f t="shared" si="4"/>
        <v>-1.4076313362134737E-2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50">
        <v>1161.3599999999999</v>
      </c>
      <c r="D14" s="70">
        <f t="shared" si="0"/>
        <v>7.0894522893086211E-4</v>
      </c>
      <c r="E14" s="50">
        <v>1601.54</v>
      </c>
      <c r="F14" s="70">
        <f t="shared" ref="F14" si="7">E14/E$34*100</f>
        <v>9.3758411835665031E-4</v>
      </c>
      <c r="G14" s="54">
        <f t="shared" si="2"/>
        <v>440.18000000000006</v>
      </c>
      <c r="H14" s="26">
        <f t="shared" si="3"/>
        <v>0.37902114762003175</v>
      </c>
      <c r="I14" s="27">
        <f t="shared" si="4"/>
        <v>2.286388894257882E-4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50">
        <v>521.43000000000006</v>
      </c>
      <c r="D15" s="70">
        <f t="shared" si="0"/>
        <v>3.1830380822606212E-4</v>
      </c>
      <c r="E15" s="50">
        <v>2107.4300000000003</v>
      </c>
      <c r="F15" s="70">
        <f t="shared" ref="F15" si="8">E15/E$34*100</f>
        <v>1.2337455814705571E-3</v>
      </c>
      <c r="G15" s="54">
        <f t="shared" si="2"/>
        <v>1586.0000000000002</v>
      </c>
      <c r="H15" s="26">
        <f t="shared" si="3"/>
        <v>3.0416355023684867</v>
      </c>
      <c r="I15" s="27">
        <f t="shared" si="4"/>
        <v>9.1544177324449504E-4</v>
      </c>
    </row>
    <row r="16" spans="1:9" s="1" customFormat="1" ht="16.5" customHeight="1" x14ac:dyDescent="0.2">
      <c r="A16" s="19" t="s">
        <v>6</v>
      </c>
      <c r="B16" s="12" t="s">
        <v>47</v>
      </c>
      <c r="C16" s="50">
        <v>452770.99</v>
      </c>
      <c r="D16" s="70">
        <f t="shared" si="0"/>
        <v>0.27639132840704267</v>
      </c>
      <c r="E16" s="50">
        <v>417689.23</v>
      </c>
      <c r="F16" s="70">
        <f t="shared" ref="F16" si="9">E16/E$34*100</f>
        <v>0.24452638613872785</v>
      </c>
      <c r="G16" s="54">
        <f t="shared" si="2"/>
        <v>-35081.760000000009</v>
      </c>
      <c r="H16" s="26">
        <f t="shared" si="3"/>
        <v>-7.7482349299808295E-2</v>
      </c>
      <c r="I16" s="27">
        <f t="shared" si="4"/>
        <v>-3.1864942268314822E-2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50">
        <v>5250666.96</v>
      </c>
      <c r="D17" s="70">
        <f t="shared" si="0"/>
        <v>3.2052380743239941</v>
      </c>
      <c r="E17" s="50">
        <v>5636197.290000001</v>
      </c>
      <c r="F17" s="70">
        <f t="shared" ref="F17" si="10">E17/E$34*100</f>
        <v>3.2995798213149805</v>
      </c>
      <c r="G17" s="54">
        <f t="shared" si="2"/>
        <v>385530.33000000101</v>
      </c>
      <c r="H17" s="26">
        <f t="shared" si="3"/>
        <v>7.3425020656804521E-2</v>
      </c>
      <c r="I17" s="27">
        <f t="shared" si="4"/>
        <v>9.4341746990986408E-2</v>
      </c>
    </row>
    <row r="18" spans="1:9" s="1" customFormat="1" ht="16.5" customHeight="1" x14ac:dyDescent="0.2">
      <c r="A18" s="19" t="s">
        <v>8</v>
      </c>
      <c r="B18" s="12" t="s">
        <v>49</v>
      </c>
      <c r="C18" s="50">
        <v>11395432.609999999</v>
      </c>
      <c r="D18" s="70">
        <f t="shared" si="0"/>
        <v>6.9562733178882192</v>
      </c>
      <c r="E18" s="50">
        <v>11072224.869999999</v>
      </c>
      <c r="F18" s="70">
        <f t="shared" ref="F18" si="11">E18/E$34*100</f>
        <v>6.4819749697076112</v>
      </c>
      <c r="G18" s="54">
        <f t="shared" si="2"/>
        <v>-323207.74000000022</v>
      </c>
      <c r="H18" s="26">
        <f t="shared" si="3"/>
        <v>-2.8362919694366939E-2</v>
      </c>
      <c r="I18" s="27">
        <f t="shared" si="4"/>
        <v>-0.47429834818060801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50">
        <v>101807349.51999998</v>
      </c>
      <c r="D19" s="70">
        <f t="shared" si="0"/>
        <v>62.147684363419344</v>
      </c>
      <c r="E19" s="50">
        <v>105559855.79999998</v>
      </c>
      <c r="F19" s="70">
        <f t="shared" ref="F19" si="12">E19/E$34*100</f>
        <v>61.797547569275899</v>
      </c>
      <c r="G19" s="54">
        <f t="shared" si="2"/>
        <v>3752506.2800000012</v>
      </c>
      <c r="H19" s="26">
        <f t="shared" si="3"/>
        <v>3.6858893760541564E-2</v>
      </c>
      <c r="I19" s="27">
        <f t="shared" si="4"/>
        <v>-0.35013679414344523</v>
      </c>
    </row>
    <row r="20" spans="1:9" s="1" customFormat="1" ht="16.5" customHeight="1" x14ac:dyDescent="0.2">
      <c r="A20" s="19" t="s">
        <v>10</v>
      </c>
      <c r="B20" s="12" t="s">
        <v>51</v>
      </c>
      <c r="C20" s="50">
        <v>62287.89</v>
      </c>
      <c r="D20" s="70">
        <f t="shared" si="0"/>
        <v>3.802326792352962E-2</v>
      </c>
      <c r="E20" s="50">
        <v>102334.69</v>
      </c>
      <c r="F20" s="70">
        <f t="shared" ref="F20" si="13">E20/E$34*100</f>
        <v>5.9909449717741134E-2</v>
      </c>
      <c r="G20" s="54">
        <f t="shared" si="2"/>
        <v>40046.800000000003</v>
      </c>
      <c r="H20" s="26">
        <f t="shared" si="3"/>
        <v>0.64293075267118538</v>
      </c>
      <c r="I20" s="27">
        <f t="shared" si="4"/>
        <v>2.1886181794211514E-2</v>
      </c>
    </row>
    <row r="21" spans="1:9" s="1" customFormat="1" ht="16.5" customHeight="1" x14ac:dyDescent="0.2">
      <c r="A21" s="19" t="s">
        <v>11</v>
      </c>
      <c r="B21" s="12" t="s">
        <v>52</v>
      </c>
      <c r="C21" s="50">
        <v>6330.94</v>
      </c>
      <c r="D21" s="70">
        <f t="shared" si="0"/>
        <v>3.8646842560855826E-3</v>
      </c>
      <c r="E21" s="50">
        <v>6387.41</v>
      </c>
      <c r="F21" s="70">
        <f t="shared" ref="F21" si="14">E21/E$34*100</f>
        <v>3.7393597246602969E-3</v>
      </c>
      <c r="G21" s="54">
        <f t="shared" si="2"/>
        <v>56.470000000000255</v>
      </c>
      <c r="H21" s="26">
        <f t="shared" si="3"/>
        <v>8.9196864920533542E-3</v>
      </c>
      <c r="I21" s="27">
        <f t="shared" si="4"/>
        <v>-1.2532453142528573E-4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50">
        <v>1923052.02</v>
      </c>
      <c r="D22" s="70">
        <f t="shared" si="0"/>
        <v>1.1739155426094037</v>
      </c>
      <c r="E22" s="50">
        <v>1966505.0300000005</v>
      </c>
      <c r="F22" s="70">
        <f t="shared" ref="F22" si="15">E22/E$34*100</f>
        <v>1.1512443553058112</v>
      </c>
      <c r="G22" s="54">
        <f t="shared" si="2"/>
        <v>43453.010000000475</v>
      </c>
      <c r="H22" s="26">
        <f t="shared" si="3"/>
        <v>2.2595857807320509E-2</v>
      </c>
      <c r="I22" s="27">
        <f t="shared" si="4"/>
        <v>-2.2671187303592522E-2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50">
        <v>2793557.67</v>
      </c>
      <c r="D23" s="70">
        <f t="shared" si="0"/>
        <v>1.7053104824427532</v>
      </c>
      <c r="E23" s="50">
        <v>1797458.5499999998</v>
      </c>
      <c r="F23" s="70">
        <f t="shared" ref="F23" si="16">E23/E$34*100</f>
        <v>1.0522800491304451</v>
      </c>
      <c r="G23" s="54">
        <f t="shared" si="2"/>
        <v>-996099.12000000011</v>
      </c>
      <c r="H23" s="26">
        <f t="shared" si="3"/>
        <v>-0.35657009364693021</v>
      </c>
      <c r="I23" s="27">
        <f t="shared" si="4"/>
        <v>-0.65303043331230803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50">
        <v>11970.66</v>
      </c>
      <c r="D24" s="70">
        <f t="shared" si="0"/>
        <v>7.3074174193648086E-3</v>
      </c>
      <c r="E24" s="50">
        <v>0</v>
      </c>
      <c r="F24" s="70">
        <f t="shared" ref="F24" si="17">E24/E$34*100</f>
        <v>0</v>
      </c>
      <c r="G24" s="54">
        <f t="shared" si="2"/>
        <v>-11970.66</v>
      </c>
      <c r="H24" s="26">
        <f t="shared" si="3"/>
        <v>-1</v>
      </c>
      <c r="I24" s="27">
        <f t="shared" si="4"/>
        <v>-7.3074174193648086E-3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50">
        <v>1443807.9600000002</v>
      </c>
      <c r="D25" s="70">
        <f t="shared" si="0"/>
        <v>0.88136388779913311</v>
      </c>
      <c r="E25" s="50">
        <v>1347518.19</v>
      </c>
      <c r="F25" s="70">
        <f t="shared" ref="F25" si="18">E25/E$34*100</f>
        <v>0.78887299358161478</v>
      </c>
      <c r="G25" s="54">
        <f t="shared" si="2"/>
        <v>-96289.770000000251</v>
      </c>
      <c r="H25" s="26">
        <f t="shared" si="3"/>
        <v>-6.6691535625001158E-2</v>
      </c>
      <c r="I25" s="27">
        <f t="shared" si="4"/>
        <v>-9.2490894217518327E-2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50">
        <v>402.27</v>
      </c>
      <c r="D26" s="70">
        <f t="shared" si="0"/>
        <v>2.4556330271579689E-4</v>
      </c>
      <c r="E26" s="50">
        <v>82143.180000000008</v>
      </c>
      <c r="F26" s="70">
        <f t="shared" ref="F26" si="19">E26/E$34*100</f>
        <v>4.8088802652017211E-2</v>
      </c>
      <c r="G26" s="54">
        <f t="shared" si="2"/>
        <v>81740.91</v>
      </c>
      <c r="H26" s="26">
        <f t="shared" si="3"/>
        <v>203.19911999403388</v>
      </c>
      <c r="I26" s="27">
        <f t="shared" si="4"/>
        <v>4.7843239349301417E-2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50">
        <v>433963.95</v>
      </c>
      <c r="D27" s="70">
        <f t="shared" si="0"/>
        <v>0.26491068392272099</v>
      </c>
      <c r="E27" s="50">
        <v>533827.77</v>
      </c>
      <c r="F27" s="70">
        <f t="shared" ref="F27" si="20">E27/E$34*100</f>
        <v>0.31251697684088237</v>
      </c>
      <c r="G27" s="54">
        <f t="shared" si="2"/>
        <v>99863.82</v>
      </c>
      <c r="H27" s="26">
        <f t="shared" si="3"/>
        <v>0.23012008255524452</v>
      </c>
      <c r="I27" s="27">
        <f t="shared" si="4"/>
        <v>4.7606292918161375E-2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67">
        <f>SUM(C10:C27)</f>
        <v>150265642.45999995</v>
      </c>
      <c r="D28" s="45">
        <f t="shared" si="0"/>
        <v>91.728757916793882</v>
      </c>
      <c r="E28" s="67">
        <f>SUM(E10:E27)</f>
        <v>157111903.47999999</v>
      </c>
      <c r="F28" s="45">
        <f t="shared" ref="F28" si="21">E28/E$34*100</f>
        <v>91.977487610444285</v>
      </c>
      <c r="G28" s="55">
        <f t="shared" si="2"/>
        <v>6846261.0200000405</v>
      </c>
      <c r="H28" s="59">
        <f t="shared" si="3"/>
        <v>4.5561053797260977E-2</v>
      </c>
      <c r="I28" s="28">
        <f t="shared" si="4"/>
        <v>0.24872969365040376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68">
        <v>12046376.58</v>
      </c>
      <c r="D29" s="70">
        <f t="shared" si="0"/>
        <v>7.3536381503543051</v>
      </c>
      <c r="E29" s="68">
        <v>12150372.640000001</v>
      </c>
      <c r="F29" s="70">
        <f t="shared" ref="F29" si="22">E29/E$34*100</f>
        <v>7.1131513539338176</v>
      </c>
      <c r="G29" s="54">
        <f t="shared" si="2"/>
        <v>103996.06000000052</v>
      </c>
      <c r="H29" s="26">
        <f t="shared" si="3"/>
        <v>8.6329743478765226E-3</v>
      </c>
      <c r="I29" s="27">
        <f>F29-D29</f>
        <v>-0.24048679642048754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68">
        <v>2029.55</v>
      </c>
      <c r="D30" s="70">
        <f t="shared" si="0"/>
        <v>1.2389265941453393E-3</v>
      </c>
      <c r="E30" s="68">
        <v>20735.72</v>
      </c>
      <c r="F30" s="70">
        <f t="shared" ref="F30" si="23">E30/E$34*100</f>
        <v>1.2139242076183152E-2</v>
      </c>
      <c r="G30" s="54">
        <f t="shared" si="2"/>
        <v>18706.170000000002</v>
      </c>
      <c r="H30" s="26">
        <f t="shared" si="3"/>
        <v>9.2169052252962498</v>
      </c>
      <c r="I30" s="27">
        <f t="shared" ref="I30:I33" si="24">F30-D30</f>
        <v>1.0900315482037813E-2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68">
        <v>1501145.1099999999</v>
      </c>
      <c r="D31" s="70">
        <f t="shared" si="0"/>
        <v>0.91636500625765838</v>
      </c>
      <c r="E31" s="68">
        <v>1532594.85</v>
      </c>
      <c r="F31" s="70">
        <f t="shared" ref="F31" si="25">E31/E$34*100</f>
        <v>0.89722179354570797</v>
      </c>
      <c r="G31" s="54">
        <f t="shared" si="2"/>
        <v>31449.740000000224</v>
      </c>
      <c r="H31" s="26">
        <f t="shared" si="3"/>
        <v>2.0950499582282373E-2</v>
      </c>
      <c r="I31" s="27">
        <f t="shared" si="24"/>
        <v>-1.9143212711950408E-2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68">
        <v>0</v>
      </c>
      <c r="D32" s="70">
        <f t="shared" si="0"/>
        <v>0</v>
      </c>
      <c r="E32" s="68">
        <v>0</v>
      </c>
      <c r="F32" s="70">
        <f t="shared" ref="F32" si="26">E32/E$34*100</f>
        <v>0</v>
      </c>
      <c r="G32" s="54">
        <f t="shared" si="2"/>
        <v>0</v>
      </c>
      <c r="H32" s="26" t="s">
        <v>27</v>
      </c>
      <c r="I32" s="27">
        <f t="shared" si="24"/>
        <v>0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3">
        <f>SUM(C29:C32)</f>
        <v>13549551.24</v>
      </c>
      <c r="D33" s="24">
        <f t="shared" si="0"/>
        <v>8.2712420832061095</v>
      </c>
      <c r="E33" s="53">
        <f>SUM(E29:E32)</f>
        <v>13703703.210000001</v>
      </c>
      <c r="F33" s="24">
        <f t="shared" ref="F33" si="27">E33/E$34*100</f>
        <v>8.0225123895557093</v>
      </c>
      <c r="G33" s="56">
        <f t="shared" si="2"/>
        <v>154151.97000000067</v>
      </c>
      <c r="H33" s="59">
        <f t="shared" si="3"/>
        <v>1.1376905940982342E-2</v>
      </c>
      <c r="I33" s="28">
        <f t="shared" si="24"/>
        <v>-0.24872969365040021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58">
        <f>C28+C33</f>
        <v>163815193.69999996</v>
      </c>
      <c r="D34" s="25">
        <f>D28+D33</f>
        <v>99.999999999999986</v>
      </c>
      <c r="E34" s="58">
        <f>E28+E33</f>
        <v>170815606.69</v>
      </c>
      <c r="F34" s="25">
        <f>F28+F33</f>
        <v>100</v>
      </c>
      <c r="G34" s="57">
        <f>G28+G33</f>
        <v>7000412.9900000412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300" r:id="rId1"/>
  <headerFooter>
    <oddHeader>&amp;L&amp;G&amp;CStatistika tržišta osiguranja&amp;RPolugodišnji izvještaj</oddHeader>
    <oddFooter>&amp;CU izvještaj su uključeni podaci zaključno sa 30.06.2025. godine.</oddFooter>
  </headerFooter>
  <ignoredErrors>
    <ignoredError sqref="A10:A27" numberStoredAsText="1"/>
    <ignoredError sqref="A28:A29 A33" twoDigitTextYear="1" numberStoredAsText="1"/>
    <ignoredError sqref="A30:A32 A34" twoDigitTextYear="1"/>
    <ignoredError sqref="E28 E33:E34" formula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I39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31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2"/>
      <c r="B7" s="13"/>
      <c r="C7" s="71" t="s">
        <v>36</v>
      </c>
      <c r="D7" s="71"/>
      <c r="E7" s="71"/>
      <c r="F7" s="71"/>
      <c r="G7" s="71"/>
      <c r="H7" s="71"/>
      <c r="I7" s="72"/>
    </row>
    <row r="8" spans="1:9" s="1" customFormat="1" ht="26.25" customHeight="1" x14ac:dyDescent="0.2">
      <c r="A8" s="39" t="s">
        <v>32</v>
      </c>
      <c r="B8" s="41" t="s">
        <v>33</v>
      </c>
      <c r="C8" s="61" t="s">
        <v>34</v>
      </c>
      <c r="D8" s="61" t="s">
        <v>35</v>
      </c>
      <c r="E8" s="61" t="s">
        <v>34</v>
      </c>
      <c r="F8" s="61" t="s">
        <v>35</v>
      </c>
      <c r="G8" s="73" t="s">
        <v>37</v>
      </c>
      <c r="H8" s="73"/>
      <c r="I8" s="10" t="s">
        <v>38</v>
      </c>
    </row>
    <row r="9" spans="1:9" s="1" customFormat="1" ht="24.75" customHeight="1" thickBot="1" x14ac:dyDescent="0.25">
      <c r="A9" s="43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50">
        <v>10622113.77</v>
      </c>
      <c r="D10" s="32">
        <f>C10/C$34*100</f>
        <v>7.612941218711601</v>
      </c>
      <c r="E10" s="50"/>
      <c r="F10" s="32" t="e">
        <f>E10/E$34*100</f>
        <v>#DIV/0!</v>
      </c>
      <c r="G10" s="54">
        <f>E10-C10</f>
        <v>-10622113.77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50">
        <v>1303860.1000000001</v>
      </c>
      <c r="D11" s="32">
        <f t="shared" ref="D11:D33" si="0">C11/C$34*100</f>
        <v>0.9344854059799278</v>
      </c>
      <c r="E11" s="50"/>
      <c r="F11" s="32" t="e">
        <f t="shared" ref="F11:F33" si="1">E11/E$34*100</f>
        <v>#DIV/0!</v>
      </c>
      <c r="G11" s="54">
        <f t="shared" ref="G11:G33" si="2">E11-C11</f>
        <v>-1303860.1000000001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50">
        <v>10700112.989999998</v>
      </c>
      <c r="D12" s="32">
        <f t="shared" si="0"/>
        <v>7.6688437904428923</v>
      </c>
      <c r="E12" s="50"/>
      <c r="F12" s="32" t="e">
        <f t="shared" si="1"/>
        <v>#DIV/0!</v>
      </c>
      <c r="G12" s="54">
        <f t="shared" si="2"/>
        <v>-10700112.989999998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50">
        <v>0</v>
      </c>
      <c r="D13" s="32">
        <f t="shared" si="0"/>
        <v>0</v>
      </c>
      <c r="E13" s="50"/>
      <c r="F13" s="32" t="e">
        <f t="shared" si="1"/>
        <v>#DIV/0!</v>
      </c>
      <c r="G13" s="54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50">
        <v>0</v>
      </c>
      <c r="D14" s="32">
        <f t="shared" si="0"/>
        <v>0</v>
      </c>
      <c r="E14" s="50"/>
      <c r="F14" s="32" t="e">
        <f t="shared" si="1"/>
        <v>#DIV/0!</v>
      </c>
      <c r="G14" s="54">
        <f t="shared" si="2"/>
        <v>0</v>
      </c>
      <c r="H14" s="26" t="s">
        <v>27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50">
        <v>5583.7</v>
      </c>
      <c r="D15" s="32">
        <f t="shared" si="0"/>
        <v>4.0018757851169179E-3</v>
      </c>
      <c r="E15" s="50"/>
      <c r="F15" s="32" t="e">
        <f t="shared" si="1"/>
        <v>#DIV/0!</v>
      </c>
      <c r="G15" s="54">
        <f t="shared" si="2"/>
        <v>-5583.7</v>
      </c>
      <c r="H15" s="26">
        <f t="shared" si="3"/>
        <v>-1</v>
      </c>
      <c r="I15" s="27" t="e">
        <f t="shared" si="4"/>
        <v>#DIV/0!</v>
      </c>
    </row>
    <row r="16" spans="1:9" s="1" customFormat="1" ht="16.5" customHeight="1" x14ac:dyDescent="0.2">
      <c r="A16" s="19" t="s">
        <v>6</v>
      </c>
      <c r="B16" s="12" t="s">
        <v>47</v>
      </c>
      <c r="C16" s="50">
        <v>959428.42</v>
      </c>
      <c r="D16" s="32">
        <f t="shared" si="0"/>
        <v>0.687628877187346</v>
      </c>
      <c r="E16" s="50"/>
      <c r="F16" s="32" t="e">
        <f t="shared" si="1"/>
        <v>#DIV/0!</v>
      </c>
      <c r="G16" s="54">
        <f t="shared" si="2"/>
        <v>-959428.42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50">
        <v>5272288.2799999993</v>
      </c>
      <c r="D17" s="32">
        <f t="shared" si="0"/>
        <v>3.7786848863455633</v>
      </c>
      <c r="E17" s="50"/>
      <c r="F17" s="32" t="e">
        <f t="shared" si="1"/>
        <v>#DIV/0!</v>
      </c>
      <c r="G17" s="54">
        <f t="shared" si="2"/>
        <v>-5272288.2799999993</v>
      </c>
      <c r="H17" s="26">
        <f t="shared" si="3"/>
        <v>-1</v>
      </c>
      <c r="I17" s="27" t="e">
        <f t="shared" si="4"/>
        <v>#DIV/0!</v>
      </c>
    </row>
    <row r="18" spans="1:9" s="1" customFormat="1" ht="16.5" customHeight="1" x14ac:dyDescent="0.2">
      <c r="A18" s="19" t="s">
        <v>8</v>
      </c>
      <c r="B18" s="12" t="s">
        <v>49</v>
      </c>
      <c r="C18" s="50">
        <v>6742852.8200000012</v>
      </c>
      <c r="D18" s="32">
        <f t="shared" si="0"/>
        <v>4.8326484988386422</v>
      </c>
      <c r="E18" s="50"/>
      <c r="F18" s="32" t="e">
        <f t="shared" si="1"/>
        <v>#DIV/0!</v>
      </c>
      <c r="G18" s="54">
        <f t="shared" si="2"/>
        <v>-6742852.8200000012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50">
        <v>81031436.239999995</v>
      </c>
      <c r="D19" s="32">
        <f t="shared" si="0"/>
        <v>58.075781743664855</v>
      </c>
      <c r="E19" s="50"/>
      <c r="F19" s="32" t="e">
        <f t="shared" si="1"/>
        <v>#DIV/0!</v>
      </c>
      <c r="G19" s="54">
        <f t="shared" si="2"/>
        <v>-81031436.239999995</v>
      </c>
      <c r="H19" s="26">
        <f t="shared" si="3"/>
        <v>-1</v>
      </c>
      <c r="I19" s="27" t="e">
        <f t="shared" si="4"/>
        <v>#DIV/0!</v>
      </c>
    </row>
    <row r="20" spans="1:9" s="1" customFormat="1" ht="16.5" customHeight="1" x14ac:dyDescent="0.2">
      <c r="A20" s="19" t="s">
        <v>10</v>
      </c>
      <c r="B20" s="12" t="s">
        <v>51</v>
      </c>
      <c r="C20" s="50">
        <v>11921.19</v>
      </c>
      <c r="D20" s="32">
        <f t="shared" si="0"/>
        <v>8.5439979925099763E-3</v>
      </c>
      <c r="E20" s="50"/>
      <c r="F20" s="32" t="e">
        <f t="shared" si="1"/>
        <v>#DIV/0!</v>
      </c>
      <c r="G20" s="54">
        <f t="shared" si="2"/>
        <v>-11921.19</v>
      </c>
      <c r="H20" s="26">
        <f t="shared" si="3"/>
        <v>-1</v>
      </c>
      <c r="I20" s="27" t="e">
        <f t="shared" si="4"/>
        <v>#DIV/0!</v>
      </c>
    </row>
    <row r="21" spans="1:9" s="1" customFormat="1" ht="16.5" customHeight="1" x14ac:dyDescent="0.2">
      <c r="A21" s="19" t="s">
        <v>11</v>
      </c>
      <c r="B21" s="12" t="s">
        <v>52</v>
      </c>
      <c r="C21" s="50">
        <v>1349</v>
      </c>
      <c r="D21" s="32">
        <f t="shared" si="0"/>
        <v>9.6683747947108947E-4</v>
      </c>
      <c r="E21" s="50"/>
      <c r="F21" s="32" t="e">
        <f t="shared" si="1"/>
        <v>#DIV/0!</v>
      </c>
      <c r="G21" s="54">
        <f t="shared" si="2"/>
        <v>-1349</v>
      </c>
      <c r="H21" s="26" t="s">
        <v>27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50">
        <v>1408534.5899999999</v>
      </c>
      <c r="D22" s="32">
        <f t="shared" si="0"/>
        <v>1.0095063252360594</v>
      </c>
      <c r="E22" s="50"/>
      <c r="F22" s="32" t="e">
        <f t="shared" si="1"/>
        <v>#DIV/0!</v>
      </c>
      <c r="G22" s="54">
        <f t="shared" si="2"/>
        <v>-1408534.5899999999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50">
        <v>374355.72</v>
      </c>
      <c r="D23" s="32">
        <f t="shared" si="0"/>
        <v>0.26830329188316149</v>
      </c>
      <c r="E23" s="50"/>
      <c r="F23" s="32" t="e">
        <f t="shared" si="1"/>
        <v>#DIV/0!</v>
      </c>
      <c r="G23" s="54">
        <f t="shared" si="2"/>
        <v>-374355.72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50">
        <v>60647.6</v>
      </c>
      <c r="D24" s="32">
        <f t="shared" si="0"/>
        <v>4.3466547605612187E-2</v>
      </c>
      <c r="E24" s="50"/>
      <c r="F24" s="32" t="e">
        <f t="shared" si="1"/>
        <v>#DIV/0!</v>
      </c>
      <c r="G24" s="54">
        <f t="shared" si="2"/>
        <v>-60647.6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50">
        <v>535941.59000000008</v>
      </c>
      <c r="D25" s="32">
        <f t="shared" si="0"/>
        <v>0.38411298444724101</v>
      </c>
      <c r="E25" s="50"/>
      <c r="F25" s="32" t="e">
        <f t="shared" si="1"/>
        <v>#DIV/0!</v>
      </c>
      <c r="G25" s="54">
        <f t="shared" si="2"/>
        <v>-535941.59000000008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50">
        <v>0</v>
      </c>
      <c r="D26" s="32">
        <f t="shared" si="0"/>
        <v>0</v>
      </c>
      <c r="E26" s="50"/>
      <c r="F26" s="32" t="e">
        <f t="shared" si="1"/>
        <v>#DIV/0!</v>
      </c>
      <c r="G26" s="54">
        <f t="shared" si="2"/>
        <v>0</v>
      </c>
      <c r="H26" s="26" t="s">
        <v>27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50">
        <v>101078.1</v>
      </c>
      <c r="D27" s="32">
        <f t="shared" si="0"/>
        <v>7.2443362070961248E-2</v>
      </c>
      <c r="E27" s="50"/>
      <c r="F27" s="32" t="e">
        <f t="shared" si="1"/>
        <v>#DIV/0!</v>
      </c>
      <c r="G27" s="54">
        <f t="shared" si="2"/>
        <v>-101078.1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51">
        <f>SUM(C10:C27)</f>
        <v>119131504.10999998</v>
      </c>
      <c r="D28" s="23">
        <f t="shared" si="0"/>
        <v>85.382359643670952</v>
      </c>
      <c r="E28" s="51">
        <f>SUM(E10:E27)</f>
        <v>0</v>
      </c>
      <c r="F28" s="45" t="e">
        <f t="shared" si="1"/>
        <v>#DIV/0!</v>
      </c>
      <c r="G28" s="55">
        <f t="shared" si="2"/>
        <v>-119131504.10999998</v>
      </c>
      <c r="H28" s="59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2">
        <v>18251361.810000002</v>
      </c>
      <c r="D29" s="32">
        <f t="shared" si="0"/>
        <v>13.080875203332321</v>
      </c>
      <c r="E29" s="52"/>
      <c r="F29" s="32" t="e">
        <f t="shared" si="1"/>
        <v>#DIV/0!</v>
      </c>
      <c r="G29" s="54">
        <f t="shared" si="2"/>
        <v>-18251361.810000002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2">
        <v>3057.6499999999996</v>
      </c>
      <c r="D30" s="32">
        <f t="shared" si="0"/>
        <v>2.1914385612340818E-3</v>
      </c>
      <c r="E30" s="52"/>
      <c r="F30" s="32" t="e">
        <f t="shared" si="1"/>
        <v>#DIV/0!</v>
      </c>
      <c r="G30" s="54">
        <f t="shared" si="2"/>
        <v>-3057.6499999999996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2">
        <v>2024474.72</v>
      </c>
      <c r="D31" s="32">
        <f t="shared" si="0"/>
        <v>1.4509548076632612</v>
      </c>
      <c r="E31" s="52"/>
      <c r="F31" s="32" t="e">
        <f t="shared" si="1"/>
        <v>#DIV/0!</v>
      </c>
      <c r="G31" s="54">
        <f t="shared" si="2"/>
        <v>-2024474.72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2">
        <v>116671.01000000001</v>
      </c>
      <c r="D32" s="32">
        <f t="shared" si="0"/>
        <v>8.3618906772235935E-2</v>
      </c>
      <c r="E32" s="52"/>
      <c r="F32" s="32" t="e">
        <f t="shared" si="1"/>
        <v>#DIV/0!</v>
      </c>
      <c r="G32" s="54">
        <f t="shared" si="2"/>
        <v>-116671.01000000001</v>
      </c>
      <c r="H32" s="26">
        <f t="shared" si="3"/>
        <v>-1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3">
        <f>SUM(C29:C32)</f>
        <v>20395565.190000001</v>
      </c>
      <c r="D33" s="24">
        <f t="shared" si="0"/>
        <v>14.617640356329053</v>
      </c>
      <c r="E33" s="53">
        <f>SUM(E29:E32)</f>
        <v>0</v>
      </c>
      <c r="F33" s="24" t="e">
        <f t="shared" si="1"/>
        <v>#DIV/0!</v>
      </c>
      <c r="G33" s="56">
        <f t="shared" si="2"/>
        <v>-20395565.190000001</v>
      </c>
      <c r="H33" s="59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139527069.29999998</v>
      </c>
      <c r="D34" s="25">
        <f>D28+D33</f>
        <v>100</v>
      </c>
      <c r="E34" s="58">
        <f>E28+E33</f>
        <v>0</v>
      </c>
      <c r="F34" s="25" t="e">
        <f>F28+F33</f>
        <v>#DIV/0!</v>
      </c>
      <c r="G34" s="57">
        <f>G28+G33</f>
        <v>-139527069.29999998</v>
      </c>
      <c r="H34" s="30"/>
      <c r="I34" s="29"/>
    </row>
    <row r="36" spans="1:9" x14ac:dyDescent="0.25">
      <c r="B36" s="36"/>
      <c r="C36" s="37"/>
      <c r="E36" s="63"/>
      <c r="F36" s="62"/>
      <c r="G36" s="33"/>
    </row>
    <row r="37" spans="1:9" x14ac:dyDescent="0.25">
      <c r="B37" s="36"/>
      <c r="C37" s="37"/>
      <c r="E37" s="64"/>
    </row>
    <row r="38" spans="1:9" x14ac:dyDescent="0.25">
      <c r="C38" s="38"/>
      <c r="E38" s="38"/>
    </row>
    <row r="39" spans="1:9" x14ac:dyDescent="0.25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300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BiH</vt:lpstr>
      <vt:lpstr>FBiH</vt:lpstr>
      <vt:lpstr>Teritorija FBiH</vt:lpstr>
      <vt:lpstr>RS</vt:lpstr>
      <vt:lpstr>Teritorija 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2018-05-11T09:20:11Z</cp:lastPrinted>
  <dcterms:created xsi:type="dcterms:W3CDTF">2018-01-08T12:56:16Z</dcterms:created>
  <dcterms:modified xsi:type="dcterms:W3CDTF">2025-07-28T13:40:10Z</dcterms:modified>
</cp:coreProperties>
</file>