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VI (2024-2025)/VI - 2025/Jezici/BS EVLADAUPLOAD 2X0725/"/>
    </mc:Choice>
  </mc:AlternateContent>
  <xr:revisionPtr revIDLastSave="24" documentId="13_ncr:1_{7F73D796-6469-4A50-8877-65902BC2CDF5}" xr6:coauthVersionLast="47" xr6:coauthVersionMax="47" xr10:uidLastSave="{9CF8B424-320B-49C7-BFB5-9E6FC0761C28}"/>
  <bookViews>
    <workbookView xWindow="-120" yWindow="-120" windowWidth="19440" windowHeight="14880" xr2:uid="{00000000-000D-0000-FFFF-FFFF00000000}"/>
  </bookViews>
  <sheets>
    <sheet name="BiH" sheetId="4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43" l="1"/>
  <c r="F34" i="43" l="1"/>
  <c r="G11" i="43" l="1"/>
  <c r="G10" i="43"/>
  <c r="R11" i="43"/>
  <c r="R12" i="43"/>
  <c r="R13" i="43"/>
  <c r="R14" i="43"/>
  <c r="R15" i="43"/>
  <c r="R16" i="43"/>
  <c r="R17" i="43"/>
  <c r="R18" i="43"/>
  <c r="R19" i="43"/>
  <c r="R20" i="43"/>
  <c r="R21" i="43"/>
  <c r="R22" i="43"/>
  <c r="R23" i="43"/>
  <c r="R24" i="43"/>
  <c r="R25" i="43"/>
  <c r="R26" i="43"/>
  <c r="R27" i="43"/>
  <c r="R28" i="43"/>
  <c r="R29" i="43"/>
  <c r="R30" i="43"/>
  <c r="R31" i="43"/>
  <c r="R32" i="43"/>
  <c r="R33" i="43"/>
  <c r="R10" i="43"/>
  <c r="R34" i="43" l="1"/>
  <c r="O26" i="43"/>
  <c r="O10" i="43" l="1"/>
  <c r="O14" i="43" l="1"/>
  <c r="O17" i="43"/>
  <c r="O19" i="43"/>
  <c r="O20" i="43"/>
  <c r="O32" i="43"/>
  <c r="O23" i="43"/>
  <c r="O27" i="43"/>
  <c r="O30" i="43"/>
  <c r="O31" i="43"/>
  <c r="O11" i="43"/>
  <c r="O12" i="43"/>
  <c r="O13" i="43"/>
  <c r="O15" i="43"/>
  <c r="O16" i="43"/>
  <c r="O18" i="43"/>
  <c r="O21" i="43"/>
  <c r="O22" i="43"/>
  <c r="O24" i="43"/>
  <c r="O25" i="43"/>
  <c r="O28" i="43"/>
  <c r="O29" i="43"/>
  <c r="O33" i="43"/>
  <c r="L34" i="43" l="1"/>
  <c r="C34" i="43"/>
  <c r="O34" i="43" s="1"/>
  <c r="G32" i="43" l="1"/>
  <c r="H32" i="43" s="1"/>
  <c r="G33" i="43"/>
  <c r="H33" i="43" s="1"/>
  <c r="J17" i="43"/>
  <c r="K17" i="43" s="1"/>
  <c r="J26" i="43"/>
  <c r="K26" i="43" s="1"/>
  <c r="S17" i="43"/>
  <c r="T17" i="43" s="1"/>
  <c r="S26" i="43"/>
  <c r="T26" i="43" s="1"/>
  <c r="D17" i="43"/>
  <c r="E17" i="43" s="1"/>
  <c r="D28" i="43"/>
  <c r="E28" i="43" s="1"/>
  <c r="D26" i="43"/>
  <c r="E26" i="43" s="1"/>
  <c r="G17" i="43"/>
  <c r="H17" i="43" s="1"/>
  <c r="G26" i="43"/>
  <c r="H26" i="43" s="1"/>
  <c r="M14" i="43"/>
  <c r="N14" i="43" s="1"/>
  <c r="M26" i="43"/>
  <c r="N26" i="43" s="1"/>
  <c r="P17" i="43"/>
  <c r="Q17" i="43" s="1"/>
  <c r="P26" i="43"/>
  <c r="Q26" i="43" s="1"/>
  <c r="S33" i="43"/>
  <c r="T33" i="43" s="1"/>
  <c r="S18" i="43"/>
  <c r="T18" i="43" s="1"/>
  <c r="S13" i="43"/>
  <c r="T13" i="43" s="1"/>
  <c r="S31" i="43"/>
  <c r="T31" i="43" s="1"/>
  <c r="S10" i="43"/>
  <c r="T10" i="43" s="1"/>
  <c r="S29" i="43"/>
  <c r="T29" i="43" s="1"/>
  <c r="S22" i="43"/>
  <c r="T22" i="43" s="1"/>
  <c r="S15" i="43"/>
  <c r="T15" i="43" s="1"/>
  <c r="S25" i="43"/>
  <c r="T25" i="43" s="1"/>
  <c r="S27" i="43"/>
  <c r="T27" i="43" s="1"/>
  <c r="S32" i="43"/>
  <c r="T32" i="43" s="1"/>
  <c r="S19" i="43"/>
  <c r="T19" i="43" s="1"/>
  <c r="S14" i="43"/>
  <c r="T14" i="43" s="1"/>
  <c r="S28" i="43"/>
  <c r="T28" i="43" s="1"/>
  <c r="S24" i="43"/>
  <c r="T24" i="43" s="1"/>
  <c r="S21" i="43"/>
  <c r="T21" i="43" s="1"/>
  <c r="S16" i="43"/>
  <c r="T16" i="43" s="1"/>
  <c r="S12" i="43"/>
  <c r="T12" i="43" s="1"/>
  <c r="S11" i="43"/>
  <c r="T11" i="43" s="1"/>
  <c r="S30" i="43"/>
  <c r="T30" i="43" s="1"/>
  <c r="S23" i="43"/>
  <c r="T23" i="43" s="1"/>
  <c r="S20" i="43"/>
  <c r="T20" i="43" s="1"/>
  <c r="P10" i="43"/>
  <c r="P33" i="43"/>
  <c r="Q33" i="43" s="1"/>
  <c r="P29" i="43"/>
  <c r="Q29" i="43" s="1"/>
  <c r="P25" i="43"/>
  <c r="Q25" i="43" s="1"/>
  <c r="P22" i="43"/>
  <c r="Q22" i="43" s="1"/>
  <c r="P18" i="43"/>
  <c r="Q18" i="43" s="1"/>
  <c r="P15" i="43"/>
  <c r="Q15" i="43" s="1"/>
  <c r="P13" i="43"/>
  <c r="Q13" i="43" s="1"/>
  <c r="P31" i="43"/>
  <c r="Q31" i="43" s="1"/>
  <c r="P27" i="43"/>
  <c r="Q27" i="43" s="1"/>
  <c r="P32" i="43"/>
  <c r="Q32" i="43" s="1"/>
  <c r="P19" i="43"/>
  <c r="Q19" i="43" s="1"/>
  <c r="P14" i="43"/>
  <c r="Q14" i="43" s="1"/>
  <c r="P28" i="43"/>
  <c r="Q28" i="43" s="1"/>
  <c r="P24" i="43"/>
  <c r="Q24" i="43" s="1"/>
  <c r="P21" i="43"/>
  <c r="Q21" i="43" s="1"/>
  <c r="P16" i="43"/>
  <c r="Q16" i="43" s="1"/>
  <c r="P12" i="43"/>
  <c r="Q12" i="43" s="1"/>
  <c r="P11" i="43"/>
  <c r="Q11" i="43" s="1"/>
  <c r="P30" i="43"/>
  <c r="Q30" i="43" s="1"/>
  <c r="P23" i="43"/>
  <c r="Q23" i="43" s="1"/>
  <c r="P20" i="43"/>
  <c r="Q20" i="43" s="1"/>
  <c r="M28" i="43"/>
  <c r="N28" i="43" s="1"/>
  <c r="M24" i="43"/>
  <c r="N24" i="43" s="1"/>
  <c r="M21" i="43"/>
  <c r="N21" i="43" s="1"/>
  <c r="M16" i="43"/>
  <c r="N16" i="43" s="1"/>
  <c r="M12" i="43"/>
  <c r="N12" i="43" s="1"/>
  <c r="M11" i="43"/>
  <c r="N11" i="43" s="1"/>
  <c r="M30" i="43"/>
  <c r="N30" i="43" s="1"/>
  <c r="M23" i="43"/>
  <c r="N23" i="43" s="1"/>
  <c r="M20" i="43"/>
  <c r="N20" i="43" s="1"/>
  <c r="M17" i="43"/>
  <c r="N17" i="43" s="1"/>
  <c r="M10" i="43"/>
  <c r="M33" i="43"/>
  <c r="N33" i="43" s="1"/>
  <c r="M29" i="43"/>
  <c r="N29" i="43" s="1"/>
  <c r="M25" i="43"/>
  <c r="N25" i="43" s="1"/>
  <c r="M22" i="43"/>
  <c r="N22" i="43" s="1"/>
  <c r="M18" i="43"/>
  <c r="N18" i="43" s="1"/>
  <c r="M15" i="43"/>
  <c r="N15" i="43" s="1"/>
  <c r="M13" i="43"/>
  <c r="N13" i="43" s="1"/>
  <c r="M31" i="43"/>
  <c r="N31" i="43" s="1"/>
  <c r="M27" i="43"/>
  <c r="N27" i="43" s="1"/>
  <c r="M32" i="43"/>
  <c r="N32" i="43" s="1"/>
  <c r="M19" i="43"/>
  <c r="N19" i="43" s="1"/>
  <c r="J10" i="43"/>
  <c r="J33" i="43"/>
  <c r="K33" i="43" s="1"/>
  <c r="J29" i="43"/>
  <c r="K29" i="43" s="1"/>
  <c r="J25" i="43"/>
  <c r="K25" i="43" s="1"/>
  <c r="J22" i="43"/>
  <c r="K22" i="43" s="1"/>
  <c r="J18" i="43"/>
  <c r="K18" i="43" s="1"/>
  <c r="J15" i="43"/>
  <c r="K15" i="43" s="1"/>
  <c r="J13" i="43"/>
  <c r="K13" i="43" s="1"/>
  <c r="J31" i="43"/>
  <c r="K31" i="43" s="1"/>
  <c r="J27" i="43"/>
  <c r="K27" i="43" s="1"/>
  <c r="J32" i="43"/>
  <c r="K32" i="43" s="1"/>
  <c r="J19" i="43"/>
  <c r="K19" i="43" s="1"/>
  <c r="J14" i="43"/>
  <c r="K14" i="43" s="1"/>
  <c r="J28" i="43"/>
  <c r="K28" i="43" s="1"/>
  <c r="J24" i="43"/>
  <c r="K24" i="43" s="1"/>
  <c r="J21" i="43"/>
  <c r="K21" i="43" s="1"/>
  <c r="J16" i="43"/>
  <c r="K16" i="43" s="1"/>
  <c r="J12" i="43"/>
  <c r="K12" i="43" s="1"/>
  <c r="J11" i="43"/>
  <c r="K11" i="43" s="1"/>
  <c r="J30" i="43"/>
  <c r="K30" i="43" s="1"/>
  <c r="J23" i="43"/>
  <c r="K23" i="43" s="1"/>
  <c r="J20" i="43"/>
  <c r="K20" i="43" s="1"/>
  <c r="G29" i="43"/>
  <c r="H29" i="43" s="1"/>
  <c r="G25" i="43"/>
  <c r="H25" i="43" s="1"/>
  <c r="G22" i="43"/>
  <c r="H22" i="43" s="1"/>
  <c r="G18" i="43"/>
  <c r="H18" i="43" s="1"/>
  <c r="G15" i="43"/>
  <c r="H15" i="43" s="1"/>
  <c r="G13" i="43"/>
  <c r="H13" i="43" s="1"/>
  <c r="G31" i="43"/>
  <c r="H31" i="43" s="1"/>
  <c r="G27" i="43"/>
  <c r="H27" i="43" s="1"/>
  <c r="G19" i="43"/>
  <c r="H19" i="43" s="1"/>
  <c r="G14" i="43"/>
  <c r="H14" i="43" s="1"/>
  <c r="G28" i="43"/>
  <c r="H28" i="43" s="1"/>
  <c r="G24" i="43"/>
  <c r="H24" i="43" s="1"/>
  <c r="G21" i="43"/>
  <c r="H21" i="43" s="1"/>
  <c r="G16" i="43"/>
  <c r="H16" i="43" s="1"/>
  <c r="G12" i="43"/>
  <c r="H12" i="43" s="1"/>
  <c r="H11" i="43"/>
  <c r="G30" i="43"/>
  <c r="H30" i="43" s="1"/>
  <c r="G23" i="43"/>
  <c r="H23" i="43" s="1"/>
  <c r="G20" i="43"/>
  <c r="H20" i="43" s="1"/>
  <c r="D10" i="43"/>
  <c r="D33" i="43"/>
  <c r="E33" i="43" s="1"/>
  <c r="D29" i="43"/>
  <c r="E29" i="43" s="1"/>
  <c r="D25" i="43"/>
  <c r="E25" i="43" s="1"/>
  <c r="D22" i="43"/>
  <c r="E22" i="43" s="1"/>
  <c r="D18" i="43"/>
  <c r="E18" i="43" s="1"/>
  <c r="D15" i="43"/>
  <c r="E15" i="43" s="1"/>
  <c r="D13" i="43"/>
  <c r="E13" i="43" s="1"/>
  <c r="D31" i="43"/>
  <c r="E31" i="43" s="1"/>
  <c r="D27" i="43"/>
  <c r="E27" i="43" s="1"/>
  <c r="D32" i="43"/>
  <c r="E32" i="43" s="1"/>
  <c r="D19" i="43"/>
  <c r="E19" i="43" s="1"/>
  <c r="D14" i="43"/>
  <c r="E14" i="43" s="1"/>
  <c r="D24" i="43"/>
  <c r="E24" i="43" s="1"/>
  <c r="D21" i="43"/>
  <c r="E21" i="43" s="1"/>
  <c r="D16" i="43"/>
  <c r="E16" i="43" s="1"/>
  <c r="D12" i="43"/>
  <c r="E12" i="43" s="1"/>
  <c r="D11" i="43"/>
  <c r="E11" i="43" s="1"/>
  <c r="D30" i="43"/>
  <c r="E30" i="43" s="1"/>
  <c r="D23" i="43"/>
  <c r="E23" i="43" s="1"/>
  <c r="D20" i="43"/>
  <c r="E20" i="43" s="1"/>
  <c r="T34" i="43" l="1"/>
  <c r="S34" i="43"/>
  <c r="P34" i="43"/>
  <c r="Q10" i="43"/>
  <c r="Q34" i="43" s="1"/>
  <c r="M34" i="43"/>
  <c r="N10" i="43"/>
  <c r="N34" i="43" s="1"/>
  <c r="J34" i="43"/>
  <c r="K10" i="43"/>
  <c r="K34" i="43" s="1"/>
  <c r="H10" i="43"/>
  <c r="H34" i="43" s="1"/>
  <c r="G34" i="43"/>
  <c r="D34" i="43"/>
  <c r="E10" i="43"/>
  <c r="E34" i="43" s="1"/>
</calcChain>
</file>

<file path=xl/sharedStrings.xml><?xml version="1.0" encoding="utf-8"?>
<sst xmlns="http://schemas.openxmlformats.org/spreadsheetml/2006/main" count="80" uniqueCount="61">
  <si>
    <t>Društvo za osiguranje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</si>
  <si>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</si>
  <si>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</si>
  <si>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</si>
  <si>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</si>
  <si>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</si>
  <si>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</si>
  <si>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</si>
  <si>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</si>
  <si>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</si>
  <si>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HHI</t>
  </si>
  <si>
    <t>Tržište neživotnog osiguranja</t>
  </si>
  <si>
    <t>Tržište životnog osiguranja</t>
  </si>
  <si>
    <t>Tržište neživotnog i životnog osiguranja</t>
  </si>
  <si>
    <t>Croatia osiguranje d.d.</t>
  </si>
  <si>
    <t>Euroherc osiguranje d.d.</t>
  </si>
  <si>
    <t>Grawe osiguranje a.d.</t>
  </si>
  <si>
    <t>Grawe osiguranje d.d.</t>
  </si>
  <si>
    <t>Nešković osiguranje a.d.</t>
  </si>
  <si>
    <t>Sarajevo-osiguranje d.d.</t>
  </si>
  <si>
    <t>Triglav osiguranje d.d.</t>
  </si>
  <si>
    <t>Uniqa osiguranje d.d.</t>
  </si>
  <si>
    <t>Brčko-gas osiguranje d.d.</t>
  </si>
  <si>
    <t>Camelija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</si>
  <si>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</si>
  <si>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</si>
  <si>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</si>
  <si>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</si>
  <si>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</si>
  <si>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</si>
  <si>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</si>
  <si>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</si>
  <si>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</si>
  <si>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Wiener osiguranje a.d.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</si>
  <si>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</si>
  <si>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</si>
  <si>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</si>
  <si>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</si>
  <si>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</si>
  <si>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</si>
  <si>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</si>
  <si>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</si>
  <si>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</si>
  <si>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</si>
  <si>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</si>
  <si>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</si>
  <si>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</si>
  <si>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</si>
  <si>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</si>
  <si>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</si>
  <si>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Tržišni udio
(%)</t>
  </si>
  <si>
    <t>Ukupno:</t>
  </si>
  <si>
    <t>HHI INDEKS ZA TRŽIŠTE OSIGURANJA BOSNE I HERCEGOVINE</t>
  </si>
  <si>
    <t>Premium osiguranje a.d.</t>
  </si>
  <si>
    <t>Adriatic osiguranje d.d.</t>
  </si>
  <si>
    <t>Vienna osiguranje d.d.</t>
  </si>
  <si>
    <t>ASA Central osiguranje d.d.*</t>
  </si>
  <si>
    <t>**Proces integracije Central osiguranja d.d. društvu ASA osiguranje d.d je započet u 2022. godini.</t>
  </si>
  <si>
    <t>*ASA osiguranje d.d. je od 01.01.2023. godine počelo poslovati pod nazivom ASA Central osiguranje d.d.</t>
  </si>
  <si>
    <t>I-VI-2024</t>
  </si>
  <si>
    <t>I-VI-2025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</si>
</sst>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M_-;\-* #,##0.00\ _K_M_-;_-* &quot;-&quot;??\ _K_M_-;_-@_-"/>
    <numFmt numFmtId="165" formatCode="#,##0.00_ ;\-#,##0.00\ 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name val="Calibri"/>
      <family val="2"/>
      <charset val="238"/>
      <scheme val="minor"/>
    </font>
    <font>
      <b/>
      <sz val="11"/>
      <color theme="1"/>
      <name val="Cambria"/>
      <family val="1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164" fontId="5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0" fillId="0" borderId="0" xfId="0" applyBorder="1"/>
    <xf numFmtId="0" fontId="4" fillId="2" borderId="3" xfId="0" applyFont="1" applyFill="1" applyBorder="1" applyAlignment="1">
      <alignment vertical="center"/>
    </xf>
    <xf numFmtId="0" fontId="3" fillId="2" borderId="2" xfId="0" applyFont="1" applyFill="1" applyBorder="1"/>
    <xf numFmtId="0" fontId="2" fillId="0" borderId="0" xfId="0" applyFont="1"/>
    <xf numFmtId="0" fontId="4" fillId="0" borderId="0" xfId="0" applyFont="1" applyBorder="1" applyAlignment="1">
      <alignment vertical="center"/>
    </xf>
    <xf numFmtId="165" fontId="3" fillId="0" borderId="5" xfId="10" applyNumberFormat="1" applyFont="1" applyBorder="1" applyAlignment="1">
      <alignment horizontal="left" vertical="center"/>
    </xf>
    <xf numFmtId="2" fontId="3" fillId="0" borderId="0" xfId="0" applyNumberFormat="1" applyFont="1"/>
    <xf numFmtId="1" fontId="3" fillId="0" borderId="0" xfId="0" applyNumberFormat="1" applyFont="1"/>
    <xf numFmtId="1" fontId="3" fillId="0" borderId="1" xfId="0" applyNumberFormat="1" applyFont="1" applyBorder="1"/>
    <xf numFmtId="0" fontId="0" fillId="0" borderId="0" xfId="0" applyAlignment="1">
      <alignment horizontal="right"/>
    </xf>
    <xf numFmtId="2" fontId="3" fillId="0" borderId="0" xfId="0" applyNumberFormat="1" applyFont="1" applyFill="1"/>
    <xf numFmtId="1" fontId="3" fillId="0" borderId="0" xfId="0" applyNumberFormat="1" applyFont="1" applyFill="1"/>
    <xf numFmtId="1" fontId="4" fillId="2" borderId="3" xfId="0" applyNumberFormat="1" applyFont="1" applyFill="1" applyBorder="1" applyAlignment="1">
      <alignment vertical="center" wrapText="1"/>
    </xf>
    <xf numFmtId="0" fontId="0" fillId="0" borderId="0" xfId="0" applyFont="1"/>
    <xf numFmtId="0" fontId="0" fillId="0" borderId="0" xfId="0" applyFont="1" applyAlignment="1">
      <alignment horizontal="right" vertical="center"/>
    </xf>
    <xf numFmtId="0" fontId="9" fillId="0" borderId="6" xfId="1" applyFont="1" applyFill="1" applyBorder="1" applyAlignment="1" applyProtection="1">
      <alignment horizontal="center" vertical="center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3" fillId="0" borderId="0" xfId="0" applyNumberFormat="1" applyFont="1" applyFill="1" applyBorder="1"/>
    <xf numFmtId="3" fontId="3" fillId="0" borderId="0" xfId="0" applyNumberFormat="1" applyFont="1"/>
    <xf numFmtId="165" fontId="3" fillId="0" borderId="0" xfId="10" applyNumberFormat="1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left" vertical="center" indent="1"/>
    </xf>
    <xf numFmtId="0" fontId="12" fillId="0" borderId="0" xfId="0" applyFont="1" applyBorder="1" applyAlignment="1">
      <alignment vertical="center"/>
    </xf>
    <xf numFmtId="3" fontId="4" fillId="2" borderId="3" xfId="0" applyNumberFormat="1" applyFont="1" applyFill="1" applyBorder="1"/>
    <xf numFmtId="3" fontId="9" fillId="0" borderId="0" xfId="0" applyNumberFormat="1" applyFont="1" applyFill="1" applyBorder="1" applyAlignment="1">
      <alignment horizontal="right" vertical="center"/>
    </xf>
    <xf numFmtId="2" fontId="9" fillId="0" borderId="0" xfId="0" applyNumberFormat="1" applyFont="1" applyFill="1"/>
    <xf numFmtId="1" fontId="9" fillId="0" borderId="1" xfId="0" applyNumberFormat="1" applyFont="1" applyBorder="1"/>
    <xf numFmtId="3" fontId="9" fillId="0" borderId="0" xfId="0" applyNumberFormat="1" applyFont="1" applyFill="1" applyBorder="1"/>
    <xf numFmtId="2" fontId="9" fillId="0" borderId="0" xfId="0" applyNumberFormat="1" applyFont="1"/>
    <xf numFmtId="1" fontId="9" fillId="0" borderId="0" xfId="0" applyNumberFormat="1" applyFont="1"/>
    <xf numFmtId="3" fontId="9" fillId="0" borderId="0" xfId="0" applyNumberFormat="1" applyFont="1" applyBorder="1"/>
    <xf numFmtId="3" fontId="9" fillId="0" borderId="0" xfId="0" applyNumberFormat="1" applyFont="1"/>
    <xf numFmtId="0" fontId="4" fillId="2" borderId="3" xfId="0" applyFont="1" applyFill="1" applyBorder="1" applyAlignment="1">
      <alignment horizontal="right" vertical="center" wrapText="1"/>
    </xf>
    <xf numFmtId="1" fontId="4" fillId="2" borderId="3" xfId="0" applyNumberFormat="1" applyFont="1" applyFill="1" applyBorder="1" applyAlignment="1">
      <alignment horizontal="right" vertical="center" wrapText="1"/>
    </xf>
    <xf numFmtId="3" fontId="4" fillId="2" borderId="3" xfId="0" applyNumberFormat="1" applyFont="1" applyFill="1" applyBorder="1" applyAlignment="1">
      <alignment horizontal="right" vertical="center" wrapText="1"/>
    </xf>
    <xf numFmtId="3" fontId="4" fillId="2" borderId="3" xfId="0" applyNumberFormat="1" applyFont="1" applyFill="1" applyBorder="1" applyAlignment="1">
      <alignment horizontal="right" vertical="center"/>
    </xf>
    <xf numFmtId="0" fontId="8" fillId="3" borderId="7" xfId="0" applyFont="1" applyFill="1" applyBorder="1"/>
    <xf numFmtId="0" fontId="8" fillId="3" borderId="10" xfId="0" applyFont="1" applyFill="1" applyBorder="1"/>
    <xf numFmtId="0" fontId="8" fillId="3" borderId="11" xfId="0" applyFont="1" applyFill="1" applyBorder="1"/>
    <xf numFmtId="0" fontId="10" fillId="3" borderId="12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</cellXfs>
  <cellStyles count="12">
    <cellStyle name="Normal 2" xfId="9" xr:uid="{00000000-0005-0000-0000-000002000000}"/>
    <cellStyle name="Normalno" xfId="0" builtinId="0"/>
    <cellStyle name="Normalno 2" xfId="1" xr:uid="{00000000-0005-0000-0000-000003000000}"/>
    <cellStyle name="Normalno 2 2" xfId="5" xr:uid="{00000000-0005-0000-0000-000004000000}"/>
    <cellStyle name="Normalno 3" xfId="6" xr:uid="{00000000-0005-0000-0000-000005000000}"/>
    <cellStyle name="Obično 2" xfId="2" xr:uid="{00000000-0005-0000-0000-000006000000}"/>
    <cellStyle name="Obično 2 2" xfId="3" xr:uid="{00000000-0005-0000-0000-000007000000}"/>
    <cellStyle name="Obično 3" xfId="7" xr:uid="{00000000-0005-0000-0000-000008000000}"/>
    <cellStyle name="Obično 4" xfId="4" xr:uid="{00000000-0005-0000-0000-000009000000}"/>
    <cellStyle name="Obično 4 2" xfId="8" xr:uid="{00000000-0005-0000-0000-00000A000000}"/>
    <cellStyle name="Obično_12a Izvjestaji drustava za osiguranje" xfId="11" xr:uid="{00000000-0005-0000-0000-00000B000000}"/>
    <cellStyle name="Zarez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41"/>
  <sheetViews>
    <sheetView showGridLines="0" tabSelected="1" showRuler="0" view="pageLayout" zoomScale="70" zoomScaleNormal="70" zoomScalePageLayoutView="70" workbookViewId="0">
      <selection activeCell="F3" sqref="F3"/>
    </sheetView>
  </sheetViews>
  <sheetFormatPr defaultRowHeight="15" x14ac:dyDescent="0.25"/>
  <cols>
    <col min="1" max="1" width="6.28515625" customWidth="1"/>
    <col min="2" max="2" width="24.7109375" customWidth="1"/>
    <col min="3" max="3" width="17.42578125" customWidth="1"/>
    <col min="4" max="4" width="12.85546875" customWidth="1"/>
    <col min="5" max="5" width="8.85546875" customWidth="1"/>
    <col min="6" max="6" width="17.42578125" customWidth="1"/>
    <col min="7" max="7" width="14.42578125" customWidth="1"/>
    <col min="8" max="8" width="8.85546875" customWidth="1"/>
    <col min="9" max="9" width="16.28515625" customWidth="1"/>
    <col min="10" max="10" width="14" customWidth="1"/>
    <col min="11" max="11" width="8.85546875" customWidth="1"/>
    <col min="12" max="12" width="16.28515625" customWidth="1"/>
    <col min="13" max="13" width="11.7109375" customWidth="1"/>
    <col min="14" max="14" width="8.85546875" customWidth="1"/>
    <col min="15" max="15" width="18.28515625" customWidth="1"/>
    <col min="16" max="16" width="13.140625" customWidth="1"/>
    <col min="17" max="17" width="8.85546875" customWidth="1"/>
    <col min="18" max="18" width="18.28515625" customWidth="1"/>
    <col min="19" max="19" width="12.7109375" customWidth="1"/>
    <col min="20" max="20" width="8.85546875" customWidth="1"/>
  </cols>
  <sheetData>
    <row r="3" spans="1:20" x14ac:dyDescent="0.25">
      <c r="F3" s="24" t="s">
        <v>52</v>
      </c>
      <c r="G3" s="5"/>
      <c r="H3" s="5"/>
      <c r="I3" s="5"/>
    </row>
    <row r="4" spans="1:20" x14ac:dyDescent="0.25">
      <c r="F4" s="4"/>
    </row>
    <row r="5" spans="1:20" x14ac:dyDescent="0.25">
      <c r="F5" s="1"/>
      <c r="G5" s="1"/>
      <c r="H5" s="1"/>
      <c r="I5" s="1"/>
      <c r="J5" s="1"/>
      <c r="K5" s="1"/>
      <c r="L5" s="1"/>
    </row>
    <row r="6" spans="1:20" ht="15.75" thickBot="1" x14ac:dyDescent="0.3">
      <c r="F6" s="1"/>
      <c r="G6" s="1"/>
      <c r="H6" s="1"/>
      <c r="I6" s="1"/>
      <c r="J6" s="1"/>
      <c r="K6" s="1"/>
      <c r="L6" s="1"/>
    </row>
    <row r="7" spans="1:20" x14ac:dyDescent="0.25">
      <c r="A7" s="38"/>
      <c r="B7" s="47" t="s">
        <v>0</v>
      </c>
      <c r="C7" s="51" t="s">
        <v>11</v>
      </c>
      <c r="D7" s="51"/>
      <c r="E7" s="51"/>
      <c r="F7" s="51"/>
      <c r="G7" s="51"/>
      <c r="H7" s="51"/>
      <c r="I7" s="51" t="s">
        <v>12</v>
      </c>
      <c r="J7" s="51"/>
      <c r="K7" s="51"/>
      <c r="L7" s="51"/>
      <c r="M7" s="51"/>
      <c r="N7" s="51"/>
      <c r="O7" s="51" t="s">
        <v>13</v>
      </c>
      <c r="P7" s="51"/>
      <c r="Q7" s="51"/>
      <c r="R7" s="51"/>
      <c r="S7" s="51"/>
      <c r="T7" s="52"/>
    </row>
    <row r="8" spans="1:20" ht="15.75" customHeight="1" x14ac:dyDescent="0.25">
      <c r="A8" s="39"/>
      <c r="B8" s="48"/>
      <c r="C8" s="50" t="s">
        <v>59</v>
      </c>
      <c r="D8" s="50"/>
      <c r="E8" s="50"/>
      <c r="F8" s="50" t="s">
        <v>60</v>
      </c>
      <c r="G8" s="50"/>
      <c r="H8" s="50"/>
      <c r="I8" s="50" t="s">
        <v>59</v>
      </c>
      <c r="J8" s="50"/>
      <c r="K8" s="50"/>
      <c r="L8" s="50" t="s">
        <v>60</v>
      </c>
      <c r="M8" s="50"/>
      <c r="N8" s="50"/>
      <c r="O8" s="50" t="s">
        <v>59</v>
      </c>
      <c r="P8" s="50"/>
      <c r="Q8" s="50"/>
      <c r="R8" s="50" t="s">
        <v>60</v>
      </c>
      <c r="S8" s="50"/>
      <c r="T8" s="53"/>
    </row>
    <row r="9" spans="1:20" ht="30.75" customHeight="1" thickBot="1" x14ac:dyDescent="0.3">
      <c r="A9" s="40"/>
      <c r="B9" s="49"/>
      <c r="C9" s="41" t="s">
        <v>1</v>
      </c>
      <c r="D9" s="42" t="s">
        <v>50</v>
      </c>
      <c r="E9" s="41" t="s">
        <v>10</v>
      </c>
      <c r="F9" s="41" t="s">
        <v>1</v>
      </c>
      <c r="G9" s="42" t="s">
        <v>50</v>
      </c>
      <c r="H9" s="41" t="s">
        <v>10</v>
      </c>
      <c r="I9" s="41" t="s">
        <v>1</v>
      </c>
      <c r="J9" s="42" t="s">
        <v>50</v>
      </c>
      <c r="K9" s="41" t="s">
        <v>10</v>
      </c>
      <c r="L9" s="41" t="s">
        <v>1</v>
      </c>
      <c r="M9" s="42" t="s">
        <v>50</v>
      </c>
      <c r="N9" s="41" t="s">
        <v>10</v>
      </c>
      <c r="O9" s="41" t="s">
        <v>1</v>
      </c>
      <c r="P9" s="45" t="s">
        <v>50</v>
      </c>
      <c r="Q9" s="43" t="s">
        <v>10</v>
      </c>
      <c r="R9" s="43" t="s">
        <v>1</v>
      </c>
      <c r="S9" s="45" t="s">
        <v>50</v>
      </c>
      <c r="T9" s="44" t="s">
        <v>10</v>
      </c>
    </row>
    <row r="10" spans="1:20" x14ac:dyDescent="0.25">
      <c r="A10" s="16" t="s">
        <v>2</v>
      </c>
      <c r="B10" s="6" t="s">
        <v>54</v>
      </c>
      <c r="C10" s="17">
        <v>50063429</v>
      </c>
      <c r="D10" s="11">
        <f t="shared" ref="D10:D33" si="0">C10/$C$34*100</f>
        <v>11.306470358649161</v>
      </c>
      <c r="E10" s="12">
        <f t="shared" ref="E10:E33" si="1">D10^2</f>
        <v>127.8362719710121</v>
      </c>
      <c r="F10" s="17">
        <v>57589977</v>
      </c>
      <c r="G10" s="11">
        <f t="shared" ref="G10:G33" si="2">F10/$F$34*100</f>
        <v>11.838537330135118</v>
      </c>
      <c r="H10" s="9">
        <f t="shared" ref="H10:H33" si="3">G10^2</f>
        <v>140.15096611700272</v>
      </c>
      <c r="I10" s="21">
        <v>3883241</v>
      </c>
      <c r="J10" s="7">
        <f t="shared" ref="J10:J33" si="4">I10/$I$34*100</f>
        <v>3.7748026137359427</v>
      </c>
      <c r="K10" s="8">
        <f t="shared" ref="K10:K33" si="5">J10^2</f>
        <v>14.249134772667706</v>
      </c>
      <c r="L10" s="21">
        <v>4523017</v>
      </c>
      <c r="M10" s="7">
        <f t="shared" ref="M10:M33" si="6">L10/$L$34*100</f>
        <v>4.2606521258738583</v>
      </c>
      <c r="N10" s="9">
        <f t="shared" ref="N10:N33" si="7">M10^2</f>
        <v>18.153156537713429</v>
      </c>
      <c r="O10" s="19">
        <f t="shared" ref="O10:O33" si="8">C10+I10</f>
        <v>53946670</v>
      </c>
      <c r="P10" s="7">
        <f t="shared" ref="P10:P33" si="9">O10/$O$34*100</f>
        <v>9.8865288740207973</v>
      </c>
      <c r="Q10" s="8">
        <f t="shared" ref="Q10:Q33" si="10">P10^2</f>
        <v>97.743453176846927</v>
      </c>
      <c r="R10" s="21">
        <f>F10+L10</f>
        <v>62112994</v>
      </c>
      <c r="S10" s="7">
        <f t="shared" ref="S10:S33" si="11">R10/$R$34*100</f>
        <v>10.481086777701913</v>
      </c>
      <c r="T10" s="9">
        <f t="shared" ref="T10:T33" si="12">S10^2</f>
        <v>109.85318004171786</v>
      </c>
    </row>
    <row r="11" spans="1:20" x14ac:dyDescent="0.25">
      <c r="A11" s="16" t="s">
        <v>3</v>
      </c>
      <c r="B11" s="6" t="s">
        <v>56</v>
      </c>
      <c r="C11" s="18">
        <v>63830798</v>
      </c>
      <c r="D11" s="7">
        <f t="shared" si="0"/>
        <v>14.415733000548606</v>
      </c>
      <c r="E11" s="8">
        <f t="shared" si="1"/>
        <v>207.81335794310613</v>
      </c>
      <c r="F11" s="18">
        <v>73486004</v>
      </c>
      <c r="G11" s="7">
        <f t="shared" si="2"/>
        <v>15.106218944946942</v>
      </c>
      <c r="H11" s="9">
        <f t="shared" si="3"/>
        <v>228.19785081267392</v>
      </c>
      <c r="I11" s="20">
        <v>0</v>
      </c>
      <c r="J11" s="7">
        <f t="shared" si="4"/>
        <v>0</v>
      </c>
      <c r="K11" s="8">
        <f t="shared" si="5"/>
        <v>0</v>
      </c>
      <c r="L11" s="20">
        <v>0</v>
      </c>
      <c r="M11" s="7">
        <f t="shared" si="6"/>
        <v>0</v>
      </c>
      <c r="N11" s="9">
        <f t="shared" si="7"/>
        <v>0</v>
      </c>
      <c r="O11" s="19">
        <f t="shared" si="8"/>
        <v>63830798</v>
      </c>
      <c r="P11" s="7">
        <f t="shared" si="9"/>
        <v>11.697942198819481</v>
      </c>
      <c r="Q11" s="8">
        <f t="shared" si="10"/>
        <v>136.84185168692156</v>
      </c>
      <c r="R11" s="21">
        <f t="shared" ref="R11:R33" si="13">F11+L11</f>
        <v>73486004</v>
      </c>
      <c r="S11" s="7">
        <f t="shared" si="11"/>
        <v>12.400194150527504</v>
      </c>
      <c r="T11" s="9">
        <f t="shared" si="12"/>
        <v>153.76481497077654</v>
      </c>
    </row>
    <row r="12" spans="1:20" x14ac:dyDescent="0.25">
      <c r="A12" s="16" t="s">
        <v>4</v>
      </c>
      <c r="B12" s="6" t="s">
        <v>22</v>
      </c>
      <c r="C12" s="18">
        <v>8883153.7000000011</v>
      </c>
      <c r="D12" s="7">
        <f t="shared" si="0"/>
        <v>2.0061972582895713</v>
      </c>
      <c r="E12" s="8">
        <f t="shared" si="1"/>
        <v>4.0248274391685932</v>
      </c>
      <c r="F12" s="18">
        <v>9985099.4399999995</v>
      </c>
      <c r="G12" s="7">
        <f t="shared" si="2"/>
        <v>2.0525962784383687</v>
      </c>
      <c r="H12" s="9">
        <f t="shared" si="3"/>
        <v>4.2131514822590415</v>
      </c>
      <c r="I12" s="20">
        <v>0</v>
      </c>
      <c r="J12" s="7">
        <f t="shared" si="4"/>
        <v>0</v>
      </c>
      <c r="K12" s="8">
        <f t="shared" si="5"/>
        <v>0</v>
      </c>
      <c r="L12" s="20">
        <v>0</v>
      </c>
      <c r="M12" s="7">
        <f t="shared" si="6"/>
        <v>0</v>
      </c>
      <c r="N12" s="9">
        <f t="shared" si="7"/>
        <v>0</v>
      </c>
      <c r="O12" s="19">
        <f t="shared" si="8"/>
        <v>8883153.7000000011</v>
      </c>
      <c r="P12" s="7">
        <f t="shared" si="9"/>
        <v>1.6279699107918002</v>
      </c>
      <c r="Q12" s="8">
        <f t="shared" si="10"/>
        <v>2.6502860304434619</v>
      </c>
      <c r="R12" s="21">
        <f t="shared" si="13"/>
        <v>9985099.4399999995</v>
      </c>
      <c r="S12" s="7">
        <f t="shared" si="11"/>
        <v>1.6849082128390522</v>
      </c>
      <c r="T12" s="9">
        <f t="shared" si="12"/>
        <v>2.8389156856924891</v>
      </c>
    </row>
    <row r="13" spans="1:20" x14ac:dyDescent="0.25">
      <c r="A13" s="16" t="s">
        <v>5</v>
      </c>
      <c r="B13" s="6" t="s">
        <v>23</v>
      </c>
      <c r="C13" s="18">
        <v>14437139</v>
      </c>
      <c r="D13" s="7">
        <f t="shared" si="0"/>
        <v>3.2605254459737028</v>
      </c>
      <c r="E13" s="8">
        <f t="shared" si="1"/>
        <v>10.631026183842014</v>
      </c>
      <c r="F13" s="18">
        <v>17776296</v>
      </c>
      <c r="G13" s="7">
        <f t="shared" si="2"/>
        <v>3.6542008653264713</v>
      </c>
      <c r="H13" s="9">
        <f t="shared" si="3"/>
        <v>13.353183964152731</v>
      </c>
      <c r="I13" s="20">
        <v>0</v>
      </c>
      <c r="J13" s="7">
        <f t="shared" si="4"/>
        <v>0</v>
      </c>
      <c r="K13" s="8">
        <f t="shared" si="5"/>
        <v>0</v>
      </c>
      <c r="L13" s="20">
        <v>0</v>
      </c>
      <c r="M13" s="7">
        <f t="shared" si="6"/>
        <v>0</v>
      </c>
      <c r="N13" s="9">
        <f t="shared" si="7"/>
        <v>0</v>
      </c>
      <c r="O13" s="19">
        <f t="shared" si="8"/>
        <v>14437139</v>
      </c>
      <c r="P13" s="7">
        <f t="shared" si="9"/>
        <v>2.645820243988215</v>
      </c>
      <c r="Q13" s="8">
        <f t="shared" si="10"/>
        <v>7.0003647634978581</v>
      </c>
      <c r="R13" s="21">
        <f t="shared" si="13"/>
        <v>17776296</v>
      </c>
      <c r="S13" s="7">
        <f t="shared" si="11"/>
        <v>2.999612302735164</v>
      </c>
      <c r="T13" s="9">
        <f t="shared" si="12"/>
        <v>8.9976739667201535</v>
      </c>
    </row>
    <row r="14" spans="1:20" x14ac:dyDescent="0.25">
      <c r="A14" s="16" t="s">
        <v>6</v>
      </c>
      <c r="B14" s="6" t="s">
        <v>14</v>
      </c>
      <c r="C14" s="17">
        <v>23471395</v>
      </c>
      <c r="D14" s="11">
        <f t="shared" si="0"/>
        <v>5.300848087006707</v>
      </c>
      <c r="E14" s="12">
        <f t="shared" si="1"/>
        <v>28.098990441522666</v>
      </c>
      <c r="F14" s="17">
        <v>25627061</v>
      </c>
      <c r="G14" s="11">
        <f t="shared" si="2"/>
        <v>5.2680506941364085</v>
      </c>
      <c r="H14" s="9">
        <f t="shared" si="3"/>
        <v>27.752358115991097</v>
      </c>
      <c r="I14" s="21">
        <v>6381979</v>
      </c>
      <c r="J14" s="7">
        <f t="shared" si="4"/>
        <v>6.2037640749075065</v>
      </c>
      <c r="K14" s="8">
        <f t="shared" si="5"/>
        <v>38.486688697112989</v>
      </c>
      <c r="L14" s="21">
        <v>5453999</v>
      </c>
      <c r="M14" s="7">
        <f t="shared" si="6"/>
        <v>5.1376310179386673</v>
      </c>
      <c r="N14" s="9">
        <f t="shared" si="7"/>
        <v>26.395252476485506</v>
      </c>
      <c r="O14" s="19">
        <f t="shared" si="8"/>
        <v>29853374</v>
      </c>
      <c r="P14" s="7">
        <f t="shared" si="9"/>
        <v>5.471074378417458</v>
      </c>
      <c r="Q14" s="8">
        <f t="shared" si="10"/>
        <v>29.932654854175976</v>
      </c>
      <c r="R14" s="21">
        <f t="shared" si="13"/>
        <v>31081060</v>
      </c>
      <c r="S14" s="7">
        <f t="shared" si="11"/>
        <v>5.2446882049021797</v>
      </c>
      <c r="T14" s="9">
        <f t="shared" si="12"/>
        <v>27.506754366640049</v>
      </c>
    </row>
    <row r="15" spans="1:20" x14ac:dyDescent="0.25">
      <c r="A15" s="16" t="s">
        <v>7</v>
      </c>
      <c r="B15" s="6" t="s">
        <v>24</v>
      </c>
      <c r="C15" s="18">
        <v>14046156.77</v>
      </c>
      <c r="D15" s="7">
        <f t="shared" si="0"/>
        <v>3.1722248824175474</v>
      </c>
      <c r="E15" s="8">
        <f t="shared" si="1"/>
        <v>10.063010704629022</v>
      </c>
      <c r="F15" s="18">
        <v>13313529.630000001</v>
      </c>
      <c r="G15" s="7">
        <f t="shared" si="2"/>
        <v>2.736808134523391</v>
      </c>
      <c r="H15" s="9">
        <f t="shared" si="3"/>
        <v>7.4901187651934036</v>
      </c>
      <c r="I15" s="20">
        <v>0</v>
      </c>
      <c r="J15" s="7">
        <f t="shared" si="4"/>
        <v>0</v>
      </c>
      <c r="K15" s="8">
        <f t="shared" si="5"/>
        <v>0</v>
      </c>
      <c r="L15" s="20">
        <v>0</v>
      </c>
      <c r="M15" s="7">
        <f t="shared" si="6"/>
        <v>0</v>
      </c>
      <c r="N15" s="9">
        <f t="shared" si="7"/>
        <v>0</v>
      </c>
      <c r="O15" s="19">
        <f t="shared" si="8"/>
        <v>14046156.77</v>
      </c>
      <c r="P15" s="7">
        <f t="shared" si="9"/>
        <v>2.5741669407143704</v>
      </c>
      <c r="Q15" s="8">
        <f t="shared" si="10"/>
        <v>6.6263354386667803</v>
      </c>
      <c r="R15" s="21">
        <f t="shared" si="13"/>
        <v>13313529.630000001</v>
      </c>
      <c r="S15" s="7">
        <f t="shared" si="11"/>
        <v>2.2465550343545773</v>
      </c>
      <c r="T15" s="9">
        <f t="shared" si="12"/>
        <v>5.0470095223838962</v>
      </c>
    </row>
    <row r="16" spans="1:20" x14ac:dyDescent="0.25">
      <c r="A16" s="16" t="s">
        <v>8</v>
      </c>
      <c r="B16" s="6" t="s">
        <v>25</v>
      </c>
      <c r="C16" s="18">
        <v>16775428.060000001</v>
      </c>
      <c r="D16" s="7">
        <f t="shared" si="0"/>
        <v>3.7886114455732027</v>
      </c>
      <c r="E16" s="8">
        <f t="shared" si="1"/>
        <v>14.353576685528273</v>
      </c>
      <c r="F16" s="18">
        <v>19030223.460000001</v>
      </c>
      <c r="G16" s="7">
        <f t="shared" si="2"/>
        <v>3.9119656330479708</v>
      </c>
      <c r="H16" s="9">
        <f t="shared" si="3"/>
        <v>15.30347511414841</v>
      </c>
      <c r="I16" s="20">
        <v>0</v>
      </c>
      <c r="J16" s="7">
        <f t="shared" si="4"/>
        <v>0</v>
      </c>
      <c r="K16" s="8">
        <f t="shared" si="5"/>
        <v>0</v>
      </c>
      <c r="L16" s="20">
        <v>0</v>
      </c>
      <c r="M16" s="7">
        <f t="shared" si="6"/>
        <v>0</v>
      </c>
      <c r="N16" s="9">
        <f t="shared" si="7"/>
        <v>0</v>
      </c>
      <c r="O16" s="19">
        <f t="shared" si="8"/>
        <v>16775428.060000001</v>
      </c>
      <c r="P16" s="7">
        <f t="shared" si="9"/>
        <v>3.0743464589982792</v>
      </c>
      <c r="Q16" s="8">
        <f t="shared" si="10"/>
        <v>9.4516061499552571</v>
      </c>
      <c r="R16" s="21">
        <f t="shared" si="13"/>
        <v>19030223.460000001</v>
      </c>
      <c r="S16" s="7">
        <f t="shared" si="11"/>
        <v>3.2112028520685829</v>
      </c>
      <c r="T16" s="9">
        <f t="shared" si="12"/>
        <v>10.311823757133402</v>
      </c>
    </row>
    <row r="17" spans="1:20" x14ac:dyDescent="0.25">
      <c r="A17" s="16" t="s">
        <v>9</v>
      </c>
      <c r="B17" s="6" t="s">
        <v>15</v>
      </c>
      <c r="C17" s="17">
        <v>43830927</v>
      </c>
      <c r="D17" s="11">
        <f t="shared" si="0"/>
        <v>9.8989039867328135</v>
      </c>
      <c r="E17" s="12">
        <f t="shared" si="1"/>
        <v>97.988300138554791</v>
      </c>
      <c r="F17" s="17">
        <v>49739303</v>
      </c>
      <c r="G17" s="11">
        <f t="shared" si="2"/>
        <v>10.224706207825045</v>
      </c>
      <c r="H17" s="9">
        <f t="shared" si="3"/>
        <v>104.54461703633602</v>
      </c>
      <c r="I17" s="21">
        <v>0</v>
      </c>
      <c r="J17" s="7">
        <f t="shared" si="4"/>
        <v>0</v>
      </c>
      <c r="K17" s="8">
        <f t="shared" si="5"/>
        <v>0</v>
      </c>
      <c r="L17" s="21">
        <v>0</v>
      </c>
      <c r="M17" s="7">
        <f t="shared" si="6"/>
        <v>0</v>
      </c>
      <c r="N17" s="9">
        <f t="shared" si="7"/>
        <v>0</v>
      </c>
      <c r="O17" s="19">
        <f t="shared" si="8"/>
        <v>43830927</v>
      </c>
      <c r="P17" s="7">
        <f t="shared" si="9"/>
        <v>8.0326686588921579</v>
      </c>
      <c r="Q17" s="8">
        <f t="shared" si="10"/>
        <v>64.523765783548342</v>
      </c>
      <c r="R17" s="21">
        <f t="shared" si="13"/>
        <v>49739303</v>
      </c>
      <c r="S17" s="7">
        <f t="shared" si="11"/>
        <v>8.393122234703565</v>
      </c>
      <c r="T17" s="9">
        <f t="shared" si="12"/>
        <v>70.444500846675368</v>
      </c>
    </row>
    <row r="18" spans="1:20" x14ac:dyDescent="0.25">
      <c r="A18" s="16" t="s">
        <v>34</v>
      </c>
      <c r="B18" s="6" t="s">
        <v>26</v>
      </c>
      <c r="C18" s="18">
        <v>7060051.7400000002</v>
      </c>
      <c r="D18" s="7">
        <f t="shared" si="0"/>
        <v>1.594462611197476</v>
      </c>
      <c r="E18" s="8">
        <f t="shared" si="1"/>
        <v>2.5423110185066737</v>
      </c>
      <c r="F18" s="18">
        <v>8482465.6999999993</v>
      </c>
      <c r="G18" s="7">
        <f t="shared" si="2"/>
        <v>1.7437059723264121</v>
      </c>
      <c r="H18" s="9">
        <f t="shared" si="3"/>
        <v>3.0405105179267982</v>
      </c>
      <c r="I18" s="20">
        <v>0</v>
      </c>
      <c r="J18" s="7">
        <f t="shared" si="4"/>
        <v>0</v>
      </c>
      <c r="K18" s="8">
        <f t="shared" si="5"/>
        <v>0</v>
      </c>
      <c r="L18" s="20">
        <v>0</v>
      </c>
      <c r="M18" s="7">
        <f t="shared" si="6"/>
        <v>0</v>
      </c>
      <c r="N18" s="9">
        <f t="shared" si="7"/>
        <v>0</v>
      </c>
      <c r="O18" s="19">
        <f t="shared" si="8"/>
        <v>7060051.7400000002</v>
      </c>
      <c r="P18" s="7">
        <f t="shared" si="9"/>
        <v>1.2938593870500397</v>
      </c>
      <c r="Q18" s="8">
        <f t="shared" si="10"/>
        <v>1.6740721134575043</v>
      </c>
      <c r="R18" s="21">
        <f t="shared" si="13"/>
        <v>8482465.6999999993</v>
      </c>
      <c r="S18" s="7">
        <f t="shared" si="11"/>
        <v>1.4313504045639791</v>
      </c>
      <c r="T18" s="9">
        <f t="shared" si="12"/>
        <v>2.0487639806454667</v>
      </c>
    </row>
    <row r="19" spans="1:20" x14ac:dyDescent="0.25">
      <c r="A19" s="16" t="s">
        <v>35</v>
      </c>
      <c r="B19" s="6" t="s">
        <v>16</v>
      </c>
      <c r="C19" s="17">
        <v>6880954.1600000001</v>
      </c>
      <c r="D19" s="11">
        <f t="shared" si="0"/>
        <v>1.5540146930259937</v>
      </c>
      <c r="E19" s="12">
        <f t="shared" si="1"/>
        <v>2.4149616661406736</v>
      </c>
      <c r="F19" s="17">
        <v>7554179.4100000001</v>
      </c>
      <c r="G19" s="11">
        <f t="shared" si="2"/>
        <v>1.5528819354073207</v>
      </c>
      <c r="H19" s="9">
        <f t="shared" si="3"/>
        <v>2.4114423053143859</v>
      </c>
      <c r="I19" s="21">
        <v>12232637.550000001</v>
      </c>
      <c r="J19" s="7">
        <f t="shared" si="4"/>
        <v>11.891044670321632</v>
      </c>
      <c r="K19" s="8">
        <f t="shared" si="5"/>
        <v>141.3969433515845</v>
      </c>
      <c r="L19" s="21">
        <v>12410045.51</v>
      </c>
      <c r="M19" s="7">
        <f t="shared" si="6"/>
        <v>11.69018086475749</v>
      </c>
      <c r="N19" s="9">
        <f t="shared" si="7"/>
        <v>136.66032865074217</v>
      </c>
      <c r="O19" s="19">
        <f t="shared" si="8"/>
        <v>19113591.710000001</v>
      </c>
      <c r="P19" s="7">
        <f t="shared" si="9"/>
        <v>3.5028496907623685</v>
      </c>
      <c r="Q19" s="8">
        <f t="shared" si="10"/>
        <v>12.269955956074021</v>
      </c>
      <c r="R19" s="21">
        <f t="shared" si="13"/>
        <v>19964224.920000002</v>
      </c>
      <c r="S19" s="7">
        <f t="shared" si="11"/>
        <v>3.3688083661862933</v>
      </c>
      <c r="T19" s="9">
        <f t="shared" si="12"/>
        <v>11.348869808086762</v>
      </c>
    </row>
    <row r="20" spans="1:20" x14ac:dyDescent="0.25">
      <c r="A20" s="16" t="s">
        <v>36</v>
      </c>
      <c r="B20" s="6" t="s">
        <v>17</v>
      </c>
      <c r="C20" s="17">
        <v>12779236</v>
      </c>
      <c r="D20" s="11">
        <f t="shared" si="0"/>
        <v>2.8860998123037529</v>
      </c>
      <c r="E20" s="12">
        <f t="shared" si="1"/>
        <v>8.3295721265797571</v>
      </c>
      <c r="F20" s="17">
        <v>13165931</v>
      </c>
      <c r="G20" s="11">
        <f t="shared" si="2"/>
        <v>2.7064668844976825</v>
      </c>
      <c r="H20" s="9">
        <f t="shared" si="3"/>
        <v>7.3249629968825918</v>
      </c>
      <c r="I20" s="21">
        <v>16685530</v>
      </c>
      <c r="J20" s="7">
        <f t="shared" si="4"/>
        <v>16.219591381418123</v>
      </c>
      <c r="K20" s="8">
        <f t="shared" si="5"/>
        <v>263.07514458017306</v>
      </c>
      <c r="L20" s="21">
        <v>15945049</v>
      </c>
      <c r="M20" s="7">
        <f t="shared" si="6"/>
        <v>15.020130793011136</v>
      </c>
      <c r="N20" s="9">
        <f t="shared" si="7"/>
        <v>225.60432903916134</v>
      </c>
      <c r="O20" s="19">
        <f t="shared" si="8"/>
        <v>29464766</v>
      </c>
      <c r="P20" s="7">
        <f t="shared" si="9"/>
        <v>5.3998561880699265</v>
      </c>
      <c r="Q20" s="8">
        <f t="shared" si="10"/>
        <v>29.158446851837077</v>
      </c>
      <c r="R20" s="21">
        <f t="shared" si="13"/>
        <v>29110980</v>
      </c>
      <c r="S20" s="7">
        <f t="shared" si="11"/>
        <v>4.9122524598306256</v>
      </c>
      <c r="T20" s="9">
        <f t="shared" si="12"/>
        <v>24.130224229112031</v>
      </c>
    </row>
    <row r="21" spans="1:20" x14ac:dyDescent="0.25">
      <c r="A21" s="16" t="s">
        <v>37</v>
      </c>
      <c r="B21" s="6" t="s">
        <v>27</v>
      </c>
      <c r="C21" s="18">
        <v>5616651.1399999997</v>
      </c>
      <c r="D21" s="7">
        <f t="shared" si="0"/>
        <v>1.2684808231829869</v>
      </c>
      <c r="E21" s="8">
        <f t="shared" si="1"/>
        <v>1.6090435987829881</v>
      </c>
      <c r="F21" s="18">
        <v>8343007.3300000001</v>
      </c>
      <c r="G21" s="7">
        <f t="shared" si="2"/>
        <v>1.7150380824391704</v>
      </c>
      <c r="H21" s="9">
        <f t="shared" si="3"/>
        <v>2.941355624216627</v>
      </c>
      <c r="I21" s="20">
        <v>0</v>
      </c>
      <c r="J21" s="7">
        <f t="shared" si="4"/>
        <v>0</v>
      </c>
      <c r="K21" s="8">
        <f t="shared" si="5"/>
        <v>0</v>
      </c>
      <c r="L21" s="20">
        <v>0</v>
      </c>
      <c r="M21" s="7">
        <f t="shared" si="6"/>
        <v>0</v>
      </c>
      <c r="N21" s="9">
        <f t="shared" si="7"/>
        <v>0</v>
      </c>
      <c r="O21" s="19">
        <f t="shared" si="8"/>
        <v>5616651.1399999997</v>
      </c>
      <c r="P21" s="7">
        <f t="shared" si="9"/>
        <v>1.0293347795315599</v>
      </c>
      <c r="Q21" s="8">
        <f t="shared" si="10"/>
        <v>1.0595300883532852</v>
      </c>
      <c r="R21" s="21">
        <f t="shared" si="13"/>
        <v>8343007.3300000001</v>
      </c>
      <c r="S21" s="7">
        <f t="shared" si="11"/>
        <v>1.4078178844950404</v>
      </c>
      <c r="T21" s="9">
        <f t="shared" si="12"/>
        <v>1.981951195904091</v>
      </c>
    </row>
    <row r="22" spans="1:20" x14ac:dyDescent="0.25">
      <c r="A22" s="16" t="s">
        <v>38</v>
      </c>
      <c r="B22" s="6" t="s">
        <v>28</v>
      </c>
      <c r="C22" s="18">
        <v>11963418.469999999</v>
      </c>
      <c r="D22" s="7">
        <f t="shared" si="0"/>
        <v>2.7018532094389878</v>
      </c>
      <c r="E22" s="8">
        <f t="shared" si="1"/>
        <v>7.3000107653557587</v>
      </c>
      <c r="F22" s="18">
        <v>12676034.460000001</v>
      </c>
      <c r="G22" s="7">
        <f t="shared" si="2"/>
        <v>2.6057608453774717</v>
      </c>
      <c r="H22" s="9">
        <f t="shared" si="3"/>
        <v>6.7899895833023161</v>
      </c>
      <c r="I22" s="20">
        <v>0</v>
      </c>
      <c r="J22" s="7">
        <f t="shared" si="4"/>
        <v>0</v>
      </c>
      <c r="K22" s="8">
        <f t="shared" si="5"/>
        <v>0</v>
      </c>
      <c r="L22" s="20">
        <v>0</v>
      </c>
      <c r="M22" s="7">
        <f t="shared" si="6"/>
        <v>0</v>
      </c>
      <c r="N22" s="9">
        <f t="shared" si="7"/>
        <v>0</v>
      </c>
      <c r="O22" s="19">
        <f t="shared" si="8"/>
        <v>11963418.469999999</v>
      </c>
      <c r="P22" s="7">
        <f t="shared" si="9"/>
        <v>2.1924741997170298</v>
      </c>
      <c r="Q22" s="8">
        <f t="shared" si="10"/>
        <v>4.8069431164248302</v>
      </c>
      <c r="R22" s="21">
        <f t="shared" si="13"/>
        <v>12676034.460000001</v>
      </c>
      <c r="S22" s="7">
        <f t="shared" si="11"/>
        <v>2.1389826607360098</v>
      </c>
      <c r="T22" s="9">
        <f t="shared" si="12"/>
        <v>4.5752468229293006</v>
      </c>
    </row>
    <row r="23" spans="1:20" x14ac:dyDescent="0.25">
      <c r="A23" s="16" t="s">
        <v>39</v>
      </c>
      <c r="B23" s="6" t="s">
        <v>18</v>
      </c>
      <c r="C23" s="18">
        <v>10199537.07</v>
      </c>
      <c r="D23" s="11">
        <f t="shared" si="0"/>
        <v>2.3034931057938182</v>
      </c>
      <c r="E23" s="12">
        <f t="shared" si="1"/>
        <v>5.3060804884396502</v>
      </c>
      <c r="F23" s="18">
        <v>9772608.0700000003</v>
      </c>
      <c r="G23" s="11">
        <f t="shared" si="2"/>
        <v>2.0089152917959092</v>
      </c>
      <c r="H23" s="9">
        <f t="shared" si="3"/>
        <v>4.0357406496114434</v>
      </c>
      <c r="I23" s="20">
        <v>0</v>
      </c>
      <c r="J23" s="11">
        <f t="shared" si="4"/>
        <v>0</v>
      </c>
      <c r="K23" s="12">
        <f t="shared" si="5"/>
        <v>0</v>
      </c>
      <c r="L23" s="20">
        <v>0</v>
      </c>
      <c r="M23" s="7">
        <f t="shared" si="6"/>
        <v>0</v>
      </c>
      <c r="N23" s="9">
        <f t="shared" si="7"/>
        <v>0</v>
      </c>
      <c r="O23" s="19">
        <f t="shared" si="8"/>
        <v>10199537.07</v>
      </c>
      <c r="P23" s="7">
        <f t="shared" si="9"/>
        <v>1.8692167235568107</v>
      </c>
      <c r="Q23" s="8">
        <f t="shared" si="10"/>
        <v>3.4939711596244583</v>
      </c>
      <c r="R23" s="21">
        <f t="shared" si="13"/>
        <v>9772608.0700000003</v>
      </c>
      <c r="S23" s="7">
        <f t="shared" si="11"/>
        <v>1.6490519395368386</v>
      </c>
      <c r="T23" s="9">
        <f t="shared" si="12"/>
        <v>2.719372299290209</v>
      </c>
    </row>
    <row r="24" spans="1:20" x14ac:dyDescent="0.25">
      <c r="A24" s="16" t="s">
        <v>40</v>
      </c>
      <c r="B24" s="6" t="s">
        <v>29</v>
      </c>
      <c r="C24" s="18">
        <v>16638144.67</v>
      </c>
      <c r="D24" s="7">
        <f t="shared" si="0"/>
        <v>3.7576069656409574</v>
      </c>
      <c r="E24" s="8">
        <f t="shared" si="1"/>
        <v>14.119610108233443</v>
      </c>
      <c r="F24" s="18">
        <v>14321955.350000001</v>
      </c>
      <c r="G24" s="7">
        <f t="shared" si="2"/>
        <v>2.9441061081080719</v>
      </c>
      <c r="H24" s="9">
        <f t="shared" si="3"/>
        <v>8.667760775799259</v>
      </c>
      <c r="I24" s="20">
        <v>0</v>
      </c>
      <c r="J24" s="7">
        <f t="shared" si="4"/>
        <v>0</v>
      </c>
      <c r="K24" s="8">
        <f t="shared" si="5"/>
        <v>0</v>
      </c>
      <c r="L24" s="20">
        <v>0</v>
      </c>
      <c r="M24" s="7">
        <f t="shared" si="6"/>
        <v>0</v>
      </c>
      <c r="N24" s="9">
        <f t="shared" si="7"/>
        <v>0</v>
      </c>
      <c r="O24" s="19">
        <f t="shared" si="8"/>
        <v>16638144.67</v>
      </c>
      <c r="P24" s="7">
        <f t="shared" si="9"/>
        <v>3.0491872378793765</v>
      </c>
      <c r="Q24" s="8">
        <f t="shared" si="10"/>
        <v>9.297542811646462</v>
      </c>
      <c r="R24" s="21">
        <f t="shared" si="13"/>
        <v>14321955.350000001</v>
      </c>
      <c r="S24" s="7">
        <f t="shared" si="11"/>
        <v>2.4167190660576146</v>
      </c>
      <c r="T24" s="9">
        <f t="shared" si="12"/>
        <v>5.8405310442463891</v>
      </c>
    </row>
    <row r="25" spans="1:20" x14ac:dyDescent="0.25">
      <c r="A25" s="16" t="s">
        <v>41</v>
      </c>
      <c r="B25" s="6" t="s">
        <v>30</v>
      </c>
      <c r="C25" s="18">
        <v>7067319.1299999999</v>
      </c>
      <c r="D25" s="7">
        <f t="shared" si="0"/>
        <v>1.5961038996841221</v>
      </c>
      <c r="E25" s="8">
        <f t="shared" si="1"/>
        <v>2.5475476585868622</v>
      </c>
      <c r="F25" s="18">
        <v>7780454.46</v>
      </c>
      <c r="G25" s="7">
        <f t="shared" si="2"/>
        <v>1.5993963770835724</v>
      </c>
      <c r="H25" s="9">
        <f t="shared" si="3"/>
        <v>2.558068771028057</v>
      </c>
      <c r="I25" s="20">
        <v>0</v>
      </c>
      <c r="J25" s="7">
        <f t="shared" si="4"/>
        <v>0</v>
      </c>
      <c r="K25" s="8">
        <f t="shared" si="5"/>
        <v>0</v>
      </c>
      <c r="L25" s="20">
        <v>0</v>
      </c>
      <c r="M25" s="7">
        <f t="shared" si="6"/>
        <v>0</v>
      </c>
      <c r="N25" s="9">
        <f t="shared" si="7"/>
        <v>0</v>
      </c>
      <c r="O25" s="19">
        <f t="shared" si="8"/>
        <v>7067319.1299999999</v>
      </c>
      <c r="P25" s="7">
        <f t="shared" si="9"/>
        <v>1.2951912442540854</v>
      </c>
      <c r="Q25" s="8">
        <f t="shared" si="10"/>
        <v>1.6775203591924459</v>
      </c>
      <c r="R25" s="21">
        <f t="shared" si="13"/>
        <v>7780454.46</v>
      </c>
      <c r="S25" s="7">
        <f t="shared" si="11"/>
        <v>1.312891443700458</v>
      </c>
      <c r="T25" s="9">
        <f t="shared" si="12"/>
        <v>1.7236839429418729</v>
      </c>
    </row>
    <row r="26" spans="1:20" x14ac:dyDescent="0.25">
      <c r="A26" s="16" t="s">
        <v>42</v>
      </c>
      <c r="B26" s="6" t="s">
        <v>53</v>
      </c>
      <c r="C26" s="18">
        <v>13019685.24</v>
      </c>
      <c r="D26" s="7">
        <f t="shared" si="0"/>
        <v>2.9404035677420737</v>
      </c>
      <c r="E26" s="8">
        <f t="shared" si="1"/>
        <v>8.645973141190316</v>
      </c>
      <c r="F26" s="18">
        <v>17730530.350000001</v>
      </c>
      <c r="G26" s="7">
        <f t="shared" si="2"/>
        <v>3.6447930068034005</v>
      </c>
      <c r="H26" s="9">
        <f t="shared" si="3"/>
        <v>13.284516062442973</v>
      </c>
      <c r="I26" s="20">
        <v>0</v>
      </c>
      <c r="J26" s="7">
        <f t="shared" si="4"/>
        <v>0</v>
      </c>
      <c r="K26" s="8">
        <f t="shared" si="5"/>
        <v>0</v>
      </c>
      <c r="L26" s="20">
        <v>0</v>
      </c>
      <c r="M26" s="7">
        <f t="shared" si="6"/>
        <v>0</v>
      </c>
      <c r="N26" s="9">
        <f t="shared" si="7"/>
        <v>0</v>
      </c>
      <c r="O26" s="19">
        <f t="shared" si="8"/>
        <v>13019685.24</v>
      </c>
      <c r="P26" s="7">
        <f t="shared" si="9"/>
        <v>2.3860507804452507</v>
      </c>
      <c r="Q26" s="8">
        <f t="shared" si="10"/>
        <v>5.6932383268633897</v>
      </c>
      <c r="R26" s="21">
        <f t="shared" si="13"/>
        <v>17730530.350000001</v>
      </c>
      <c r="S26" s="7">
        <f t="shared" si="11"/>
        <v>2.9918897036750072</v>
      </c>
      <c r="T26" s="9">
        <f t="shared" si="12"/>
        <v>8.9514039989565219</v>
      </c>
    </row>
    <row r="27" spans="1:20" x14ac:dyDescent="0.25">
      <c r="A27" s="16" t="s">
        <v>43</v>
      </c>
      <c r="B27" s="6" t="s">
        <v>19</v>
      </c>
      <c r="C27" s="18">
        <v>38446107</v>
      </c>
      <c r="D27" s="11">
        <f t="shared" si="0"/>
        <v>8.6827805822280784</v>
      </c>
      <c r="E27" s="12">
        <f t="shared" si="1"/>
        <v>75.39067863911697</v>
      </c>
      <c r="F27" s="18">
        <v>42526998</v>
      </c>
      <c r="G27" s="11">
        <f t="shared" si="2"/>
        <v>8.7421020043397739</v>
      </c>
      <c r="H27" s="9">
        <f t="shared" si="3"/>
        <v>76.424347454281488</v>
      </c>
      <c r="I27" s="20">
        <v>2003336</v>
      </c>
      <c r="J27" s="11">
        <f t="shared" si="4"/>
        <v>1.9473934193091051</v>
      </c>
      <c r="K27" s="12">
        <f t="shared" si="5"/>
        <v>3.7923411295684084</v>
      </c>
      <c r="L27" s="20">
        <v>2346853</v>
      </c>
      <c r="M27" s="7">
        <f t="shared" si="6"/>
        <v>2.2107200179799111</v>
      </c>
      <c r="N27" s="9">
        <f t="shared" si="7"/>
        <v>4.8872829978970982</v>
      </c>
      <c r="O27" s="19">
        <f t="shared" si="8"/>
        <v>40449443</v>
      </c>
      <c r="P27" s="7">
        <f t="shared" si="9"/>
        <v>7.4129614702364091</v>
      </c>
      <c r="Q27" s="8">
        <f t="shared" si="10"/>
        <v>54.95199775920954</v>
      </c>
      <c r="R27" s="21">
        <f t="shared" si="13"/>
        <v>44873851</v>
      </c>
      <c r="S27" s="7">
        <f t="shared" si="11"/>
        <v>7.5721148843777479</v>
      </c>
      <c r="T27" s="9">
        <f t="shared" si="12"/>
        <v>57.336923822215034</v>
      </c>
    </row>
    <row r="28" spans="1:20" x14ac:dyDescent="0.25">
      <c r="A28" s="16" t="s">
        <v>44</v>
      </c>
      <c r="B28" s="6" t="s">
        <v>31</v>
      </c>
      <c r="C28" s="18">
        <v>2102405.17</v>
      </c>
      <c r="D28" s="7">
        <f t="shared" si="0"/>
        <v>0.47481329607837586</v>
      </c>
      <c r="E28" s="8">
        <f t="shared" si="1"/>
        <v>0.22544766613281142</v>
      </c>
      <c r="F28" s="18">
        <v>2176278.89</v>
      </c>
      <c r="G28" s="7">
        <f t="shared" si="2"/>
        <v>0.44736879960986997</v>
      </c>
      <c r="H28" s="9">
        <f t="shared" si="3"/>
        <v>0.200138842864376</v>
      </c>
      <c r="I28" s="20">
        <v>0</v>
      </c>
      <c r="J28" s="7">
        <f t="shared" si="4"/>
        <v>0</v>
      </c>
      <c r="K28" s="8">
        <f t="shared" si="5"/>
        <v>0</v>
      </c>
      <c r="L28" s="20">
        <v>0</v>
      </c>
      <c r="M28" s="7">
        <f t="shared" si="6"/>
        <v>0</v>
      </c>
      <c r="N28" s="9">
        <f t="shared" si="7"/>
        <v>0</v>
      </c>
      <c r="O28" s="19">
        <f t="shared" si="8"/>
        <v>2102405.17</v>
      </c>
      <c r="P28" s="7">
        <f t="shared" si="9"/>
        <v>0.38529698715593752</v>
      </c>
      <c r="Q28" s="8">
        <f t="shared" si="10"/>
        <v>0.14845376831144269</v>
      </c>
      <c r="R28" s="21">
        <f t="shared" si="13"/>
        <v>2176278.89</v>
      </c>
      <c r="S28" s="7">
        <f t="shared" si="11"/>
        <v>0.36723021109835408</v>
      </c>
      <c r="T28" s="9">
        <f t="shared" si="12"/>
        <v>0.1348580279433417</v>
      </c>
    </row>
    <row r="29" spans="1:20" x14ac:dyDescent="0.25">
      <c r="A29" s="16" t="s">
        <v>45</v>
      </c>
      <c r="B29" s="6" t="s">
        <v>32</v>
      </c>
      <c r="C29" s="18">
        <v>7840601.21</v>
      </c>
      <c r="D29" s="7">
        <f t="shared" si="0"/>
        <v>1.7707441728542754</v>
      </c>
      <c r="E29" s="8">
        <f t="shared" si="1"/>
        <v>3.1355349256973719</v>
      </c>
      <c r="F29" s="18">
        <v>-41986.400000000001</v>
      </c>
      <c r="G29" s="7">
        <f t="shared" si="2"/>
        <v>-8.6309734723107306E-3</v>
      </c>
      <c r="H29" s="9">
        <f t="shared" si="3"/>
        <v>7.4493703079731553E-5</v>
      </c>
      <c r="I29" s="20">
        <v>0</v>
      </c>
      <c r="J29" s="7">
        <f t="shared" si="4"/>
        <v>0</v>
      </c>
      <c r="K29" s="8">
        <f t="shared" si="5"/>
        <v>0</v>
      </c>
      <c r="L29" s="20">
        <v>0</v>
      </c>
      <c r="M29" s="7">
        <f t="shared" si="6"/>
        <v>0</v>
      </c>
      <c r="N29" s="9">
        <f t="shared" si="7"/>
        <v>0</v>
      </c>
      <c r="O29" s="19">
        <f t="shared" si="8"/>
        <v>7840601.21</v>
      </c>
      <c r="P29" s="7">
        <f t="shared" si="9"/>
        <v>1.4369066756548161</v>
      </c>
      <c r="Q29" s="8">
        <f t="shared" si="10"/>
        <v>2.0647007945413751</v>
      </c>
      <c r="R29" s="21">
        <f t="shared" si="13"/>
        <v>-41986.400000000001</v>
      </c>
      <c r="S29" s="7">
        <f t="shared" si="11"/>
        <v>-7.0848798865387752E-3</v>
      </c>
      <c r="T29" s="9">
        <f t="shared" si="12"/>
        <v>5.0195523006681688E-5</v>
      </c>
    </row>
    <row r="30" spans="1:20" x14ac:dyDescent="0.25">
      <c r="A30" s="16" t="s">
        <v>46</v>
      </c>
      <c r="B30" s="6" t="s">
        <v>20</v>
      </c>
      <c r="C30" s="18">
        <v>24975199</v>
      </c>
      <c r="D30" s="7">
        <f t="shared" si="0"/>
        <v>5.6404715544926844</v>
      </c>
      <c r="E30" s="8">
        <f t="shared" si="1"/>
        <v>31.81491935704112</v>
      </c>
      <c r="F30" s="18">
        <v>28237556</v>
      </c>
      <c r="G30" s="7">
        <f t="shared" si="2"/>
        <v>5.8046795333462429</v>
      </c>
      <c r="H30" s="9">
        <f t="shared" si="3"/>
        <v>33.694304484848757</v>
      </c>
      <c r="I30" s="20">
        <v>16433856</v>
      </c>
      <c r="J30" s="7">
        <f t="shared" si="4"/>
        <v>15.974945305367374</v>
      </c>
      <c r="K30" s="8">
        <f t="shared" si="5"/>
        <v>255.1988775094791</v>
      </c>
      <c r="L30" s="20">
        <v>17634657</v>
      </c>
      <c r="M30" s="7">
        <f t="shared" si="6"/>
        <v>16.611730364070336</v>
      </c>
      <c r="N30" s="9">
        <f t="shared" si="7"/>
        <v>275.94958568857641</v>
      </c>
      <c r="O30" s="19">
        <f t="shared" si="8"/>
        <v>41409055</v>
      </c>
      <c r="P30" s="7">
        <f t="shared" si="9"/>
        <v>7.5888246281636151</v>
      </c>
      <c r="Q30" s="8">
        <f t="shared" si="10"/>
        <v>57.590259237022629</v>
      </c>
      <c r="R30" s="21">
        <f t="shared" si="13"/>
        <v>45872213</v>
      </c>
      <c r="S30" s="7">
        <f t="shared" si="11"/>
        <v>7.7405807412572285</v>
      </c>
      <c r="T30" s="9">
        <f t="shared" si="12"/>
        <v>59.916590211922305</v>
      </c>
    </row>
    <row r="31" spans="1:20" x14ac:dyDescent="0.25">
      <c r="A31" s="16" t="s">
        <v>47</v>
      </c>
      <c r="B31" s="6" t="s">
        <v>21</v>
      </c>
      <c r="C31" s="18">
        <v>19574082</v>
      </c>
      <c r="D31" s="7">
        <f t="shared" si="0"/>
        <v>4.4206675881264159</v>
      </c>
      <c r="E31" s="8">
        <f t="shared" si="1"/>
        <v>19.542301924711424</v>
      </c>
      <c r="F31" s="18">
        <v>20101408</v>
      </c>
      <c r="G31" s="7">
        <f t="shared" si="2"/>
        <v>4.1321646819945199</v>
      </c>
      <c r="H31" s="9">
        <f t="shared" si="3"/>
        <v>17.074784959122873</v>
      </c>
      <c r="I31" s="20">
        <v>21643094</v>
      </c>
      <c r="J31" s="7">
        <f t="shared" si="4"/>
        <v>21.038716834863635</v>
      </c>
      <c r="K31" s="8">
        <f t="shared" si="5"/>
        <v>442.62760605757455</v>
      </c>
      <c r="L31" s="20">
        <v>25113667</v>
      </c>
      <c r="M31" s="7">
        <f t="shared" si="6"/>
        <v>23.656908362722973</v>
      </c>
      <c r="N31" s="9">
        <f t="shared" si="7"/>
        <v>559.64931328227215</v>
      </c>
      <c r="O31" s="19">
        <f t="shared" si="8"/>
        <v>41217176</v>
      </c>
      <c r="P31" s="7">
        <f t="shared" si="9"/>
        <v>7.5536599502730573</v>
      </c>
      <c r="Q31" s="8">
        <f t="shared" si="10"/>
        <v>57.057778644359168</v>
      </c>
      <c r="R31" s="21">
        <f t="shared" si="13"/>
        <v>45215075</v>
      </c>
      <c r="S31" s="7">
        <f t="shared" si="11"/>
        <v>7.6296937921765675</v>
      </c>
      <c r="T31" s="9">
        <f t="shared" si="12"/>
        <v>58.212227362377654</v>
      </c>
    </row>
    <row r="32" spans="1:20" x14ac:dyDescent="0.25">
      <c r="A32" s="16" t="s">
        <v>48</v>
      </c>
      <c r="B32" s="6" t="s">
        <v>55</v>
      </c>
      <c r="C32" s="18">
        <v>1111702</v>
      </c>
      <c r="D32" s="11">
        <f t="shared" si="0"/>
        <v>0.25107001181742844</v>
      </c>
      <c r="E32" s="12">
        <f t="shared" si="1"/>
        <v>6.3036150834003657E-2</v>
      </c>
      <c r="F32" s="18">
        <v>1099491</v>
      </c>
      <c r="G32" s="11">
        <f t="shared" si="2"/>
        <v>0.22601789279491449</v>
      </c>
      <c r="H32" s="9">
        <f t="shared" si="3"/>
        <v>5.1084087863453462E-2</v>
      </c>
      <c r="I32" s="20">
        <v>22292103</v>
      </c>
      <c r="J32" s="7">
        <f t="shared" si="4"/>
        <v>21.669602445501283</v>
      </c>
      <c r="K32" s="8">
        <f t="shared" si="5"/>
        <v>469.57167014607518</v>
      </c>
      <c r="L32" s="20">
        <v>21436912</v>
      </c>
      <c r="M32" s="7">
        <f t="shared" si="6"/>
        <v>20.19342944874424</v>
      </c>
      <c r="N32" s="9">
        <f t="shared" si="7"/>
        <v>407.7745929014111</v>
      </c>
      <c r="O32" s="19">
        <f t="shared" si="8"/>
        <v>23403805</v>
      </c>
      <c r="P32" s="7">
        <f t="shared" si="9"/>
        <v>4.2890950246688497</v>
      </c>
      <c r="Q32" s="8">
        <f t="shared" si="10"/>
        <v>18.396336130639082</v>
      </c>
      <c r="R32" s="21">
        <f t="shared" si="13"/>
        <v>22536403</v>
      </c>
      <c r="S32" s="7">
        <f t="shared" si="11"/>
        <v>3.8028435000293452</v>
      </c>
      <c r="T32" s="9">
        <f t="shared" si="12"/>
        <v>14.461618685715441</v>
      </c>
    </row>
    <row r="33" spans="1:20" x14ac:dyDescent="0.25">
      <c r="A33" s="16" t="s">
        <v>49</v>
      </c>
      <c r="B33" s="6" t="s">
        <v>33</v>
      </c>
      <c r="C33" s="26">
        <v>22172135.93</v>
      </c>
      <c r="D33" s="7">
        <f t="shared" si="0"/>
        <v>5.007419641201265</v>
      </c>
      <c r="E33" s="8">
        <f t="shared" si="1"/>
        <v>25.074251463088206</v>
      </c>
      <c r="F33" s="26">
        <v>25987523.329999998</v>
      </c>
      <c r="G33" s="27">
        <f t="shared" si="2"/>
        <v>5.3421494691682589</v>
      </c>
      <c r="H33" s="28">
        <f t="shared" si="3"/>
        <v>28.538560950934709</v>
      </c>
      <c r="I33" s="29">
        <v>1316913.69</v>
      </c>
      <c r="J33" s="30">
        <f t="shared" si="4"/>
        <v>1.2801392545754036</v>
      </c>
      <c r="K33" s="31">
        <f t="shared" si="5"/>
        <v>1.6387565111048699</v>
      </c>
      <c r="L33" s="29">
        <v>1293657.7000000002</v>
      </c>
      <c r="M33" s="30">
        <f t="shared" si="6"/>
        <v>1.2186170049013936</v>
      </c>
      <c r="N33" s="28">
        <f t="shared" si="7"/>
        <v>1.4850274046348431</v>
      </c>
      <c r="O33" s="32">
        <f t="shared" si="8"/>
        <v>23489049.620000001</v>
      </c>
      <c r="P33" s="30">
        <f t="shared" si="9"/>
        <v>4.3047173679383217</v>
      </c>
      <c r="Q33" s="31">
        <f t="shared" si="10"/>
        <v>18.530591617829831</v>
      </c>
      <c r="R33" s="33">
        <f t="shared" si="13"/>
        <v>27281181.029999997</v>
      </c>
      <c r="S33" s="7">
        <f t="shared" si="11"/>
        <v>4.603488052332902</v>
      </c>
      <c r="T33" s="9">
        <f t="shared" si="12"/>
        <v>21.192102247971775</v>
      </c>
    </row>
    <row r="34" spans="1:20" x14ac:dyDescent="0.25">
      <c r="A34" s="3"/>
      <c r="B34" s="2" t="s">
        <v>51</v>
      </c>
      <c r="C34" s="25">
        <f t="shared" ref="C34:Q34" si="14">SUM(C10:C33)</f>
        <v>442785656.45999998</v>
      </c>
      <c r="D34" s="13">
        <f t="shared" si="14"/>
        <v>100.00000000000001</v>
      </c>
      <c r="E34" s="13">
        <f t="shared" si="14"/>
        <v>708.87064220580157</v>
      </c>
      <c r="F34" s="25">
        <f t="shared" si="14"/>
        <v>486461928.48000002</v>
      </c>
      <c r="G34" s="34">
        <f t="shared" si="14"/>
        <v>100.00000000000001</v>
      </c>
      <c r="H34" s="35">
        <f t="shared" si="14"/>
        <v>748.04336396790063</v>
      </c>
      <c r="I34" s="36">
        <f>SUM(I10:I33)</f>
        <v>102872690.23999999</v>
      </c>
      <c r="J34" s="35">
        <f t="shared" si="14"/>
        <v>100</v>
      </c>
      <c r="K34" s="36">
        <f t="shared" si="14"/>
        <v>1630.0371627553404</v>
      </c>
      <c r="L34" s="36">
        <f t="shared" si="14"/>
        <v>106157857.20999999</v>
      </c>
      <c r="M34" s="34">
        <f t="shared" si="14"/>
        <v>100</v>
      </c>
      <c r="N34" s="37">
        <f t="shared" si="14"/>
        <v>1656.558868978894</v>
      </c>
      <c r="O34" s="37">
        <f>C34+I34</f>
        <v>545658346.69999993</v>
      </c>
      <c r="P34" s="35">
        <f>SUM(P10:P33)</f>
        <v>100.00000000000001</v>
      </c>
      <c r="Q34" s="35">
        <f t="shared" si="14"/>
        <v>632.64165661944253</v>
      </c>
      <c r="R34" s="36">
        <f>SUM(R10:R33)</f>
        <v>592619785.68999994</v>
      </c>
      <c r="S34" s="35">
        <f>SUM(S10:S33)</f>
        <v>100.00000000000003</v>
      </c>
      <c r="T34" s="46">
        <f>SUM(T10:T33)</f>
        <v>663.33909103352096</v>
      </c>
    </row>
    <row r="35" spans="1:20" x14ac:dyDescent="0.25">
      <c r="C35" s="14"/>
      <c r="D35" s="14"/>
      <c r="E35" s="14"/>
      <c r="F35" s="14"/>
      <c r="G35" s="14"/>
      <c r="H35" s="14"/>
      <c r="I35" s="14"/>
      <c r="J35" s="14"/>
      <c r="K35" s="14"/>
      <c r="L35" s="15"/>
      <c r="M35" s="14"/>
      <c r="N35" s="14"/>
      <c r="O35" s="14"/>
      <c r="P35" s="10"/>
      <c r="Q35" s="10"/>
      <c r="R35" s="10"/>
      <c r="S35" s="10"/>
      <c r="T35" s="10"/>
    </row>
    <row r="37" spans="1:20" x14ac:dyDescent="0.25">
      <c r="B37" t="s">
        <v>58</v>
      </c>
    </row>
    <row r="38" spans="1:20" x14ac:dyDescent="0.25">
      <c r="B38" t="s">
        <v>57</v>
      </c>
    </row>
    <row r="39" spans="1:20" x14ac:dyDescent="0.25">
      <c r="B39" s="22"/>
    </row>
    <row r="40" spans="1:20" x14ac:dyDescent="0.25">
      <c r="B40" s="23"/>
    </row>
    <row r="41" spans="1:20" x14ac:dyDescent="0.25">
      <c r="B41" s="22"/>
    </row>
  </sheetData>
  <sortState xmlns:xlrd2="http://schemas.microsoft.com/office/spreadsheetml/2017/richdata2" ref="A10:T35">
    <sortCondition ref="B10:B35"/>
  </sortState>
  <mergeCells count="10"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honeticPr fontId="13" type="noConversion"/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&amp;L&amp;G&amp;C&amp;"+,Regular"&amp;10Statistika tržišta osiguranja&amp;R&amp;"+,Regular"&amp;10Polugodišnji izvještaj</oddHeader>
    <oddFooter>&amp;C&amp;"+,Obično"&amp;10U izvještaj su uključeni podaci zaključno sa 30.06.2025 godine.</oddFooter>
  </headerFooter>
  <ignoredErrors>
    <ignoredError sqref="O3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2018-11-02T14:40:26Z</cp:lastPrinted>
  <dcterms:created xsi:type="dcterms:W3CDTF">2018-01-08T12:56:16Z</dcterms:created>
  <dcterms:modified xsi:type="dcterms:W3CDTF">2025-07-28T13:38:42Z</dcterms:modified>
</cp:coreProperties>
</file>