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 (2024-2025)/V - 2025/Jezici/BS EVLADA 2X0625/"/>
    </mc:Choice>
  </mc:AlternateContent>
  <xr:revisionPtr revIDLastSave="61" documentId="13_ncr:1_{D42A5ED5-0433-4541-A10C-23B0ED09B21A}" xr6:coauthVersionLast="47" xr6:coauthVersionMax="47" xr10:uidLastSave="{BED6F4B3-1C74-422A-B711-64BA4ADA0FA7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3" l="1"/>
  <c r="F18" i="23" s="1"/>
  <c r="C21" i="23"/>
  <c r="D18" i="23" s="1"/>
  <c r="G20" i="23"/>
  <c r="G19" i="23"/>
  <c r="G18" i="23"/>
  <c r="G17" i="23"/>
  <c r="F17" i="23"/>
  <c r="D17" i="23"/>
  <c r="G16" i="23"/>
  <c r="F16" i="23"/>
  <c r="G15" i="23"/>
  <c r="G14" i="23"/>
  <c r="F14" i="23"/>
  <c r="D14" i="23"/>
  <c r="G13" i="23"/>
  <c r="G12" i="23"/>
  <c r="F12" i="23"/>
  <c r="D12" i="23"/>
  <c r="G11" i="23"/>
  <c r="F11" i="23"/>
  <c r="D11" i="23"/>
  <c r="E25" i="24"/>
  <c r="C25" i="24"/>
  <c r="D23" i="24" s="1"/>
  <c r="G24" i="24"/>
  <c r="F24" i="24"/>
  <c r="G23" i="24"/>
  <c r="F23" i="24"/>
  <c r="G22" i="24"/>
  <c r="F22" i="24"/>
  <c r="G21" i="24"/>
  <c r="H21" i="24" s="1"/>
  <c r="F21" i="24"/>
  <c r="G20" i="24"/>
  <c r="H20" i="24" s="1"/>
  <c r="F20" i="24"/>
  <c r="G19" i="24"/>
  <c r="F19" i="24"/>
  <c r="G18" i="24"/>
  <c r="F18" i="24"/>
  <c r="G17" i="24"/>
  <c r="F17" i="24"/>
  <c r="G16" i="24"/>
  <c r="F16" i="24"/>
  <c r="G15" i="24"/>
  <c r="H15" i="24" s="1"/>
  <c r="F15" i="24"/>
  <c r="G14" i="24"/>
  <c r="H14" i="24" s="1"/>
  <c r="F14" i="24"/>
  <c r="G13" i="24"/>
  <c r="F13" i="24"/>
  <c r="G12" i="24"/>
  <c r="F12" i="24"/>
  <c r="F25" i="24" s="1"/>
  <c r="D12" i="24"/>
  <c r="G11" i="24"/>
  <c r="G25" i="24" s="1"/>
  <c r="F11" i="24"/>
  <c r="D11" i="24"/>
  <c r="K34" i="25"/>
  <c r="E34" i="25"/>
  <c r="D19" i="23" l="1"/>
  <c r="F19" i="23"/>
  <c r="D20" i="23"/>
  <c r="F20" i="23"/>
  <c r="D16" i="23"/>
  <c r="F13" i="23"/>
  <c r="F15" i="23"/>
  <c r="G21" i="23"/>
  <c r="H13" i="23" s="1"/>
  <c r="D13" i="23"/>
  <c r="D21" i="23" s="1"/>
  <c r="D15" i="23"/>
  <c r="H22" i="24"/>
  <c r="H19" i="24"/>
  <c r="H16" i="24"/>
  <c r="H13" i="24"/>
  <c r="H24" i="24"/>
  <c r="H17" i="24"/>
  <c r="H23" i="24"/>
  <c r="H12" i="24"/>
  <c r="H18" i="24"/>
  <c r="D15" i="24"/>
  <c r="D18" i="24"/>
  <c r="D21" i="24"/>
  <c r="D25" i="24" s="1"/>
  <c r="D24" i="24"/>
  <c r="H11" i="24"/>
  <c r="D16" i="24"/>
  <c r="D19" i="24"/>
  <c r="D22" i="24"/>
  <c r="D13" i="24"/>
  <c r="D14" i="24"/>
  <c r="D17" i="24"/>
  <c r="D20" i="24"/>
  <c r="E16" i="25"/>
  <c r="C16" i="25"/>
  <c r="H20" i="23" l="1"/>
  <c r="F21" i="23"/>
  <c r="H11" i="23"/>
  <c r="H15" i="23"/>
  <c r="H14" i="23"/>
  <c r="H19" i="23"/>
  <c r="H12" i="23"/>
  <c r="H16" i="23"/>
  <c r="H18" i="23"/>
  <c r="H17" i="23"/>
  <c r="H25" i="24"/>
  <c r="G16" i="25"/>
  <c r="H21" i="23" l="1"/>
  <c r="I21" i="23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1" i="23"/>
  <c r="L19" i="23" s="1"/>
  <c r="J11" i="23"/>
  <c r="M20" i="23"/>
  <c r="M19" i="23"/>
  <c r="M18" i="23"/>
  <c r="M17" i="23"/>
  <c r="M16" i="23"/>
  <c r="M15" i="23"/>
  <c r="M14" i="23"/>
  <c r="M13" i="23"/>
  <c r="M12" i="23"/>
  <c r="M11" i="23"/>
  <c r="M34" i="25"/>
  <c r="M32" i="25"/>
  <c r="M30" i="25"/>
  <c r="M24" i="25"/>
  <c r="M22" i="25"/>
  <c r="M18" i="25"/>
  <c r="M16" i="25"/>
  <c r="M13" i="25"/>
  <c r="M25" i="24" l="1"/>
  <c r="N18" i="24" s="1"/>
  <c r="J20" i="23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8" i="25"/>
  <c r="L12" i="24"/>
  <c r="L15" i="24"/>
  <c r="L18" i="24"/>
  <c r="L21" i="24"/>
  <c r="L24" i="24"/>
  <c r="M20" i="25"/>
  <c r="M26" i="25"/>
  <c r="L22" i="24"/>
  <c r="I35" i="25"/>
  <c r="J32" i="25" s="1"/>
  <c r="M14" i="25"/>
  <c r="L12" i="23"/>
  <c r="L14" i="23"/>
  <c r="L17" i="23"/>
  <c r="L20" i="23"/>
  <c r="L13" i="23"/>
  <c r="L15" i="23"/>
  <c r="L18" i="23"/>
  <c r="L11" i="23"/>
  <c r="L16" i="23"/>
  <c r="M19" i="25"/>
  <c r="M27" i="25"/>
  <c r="M31" i="25"/>
  <c r="M12" i="25"/>
  <c r="M21" i="25"/>
  <c r="M17" i="25"/>
  <c r="M25" i="25"/>
  <c r="M15" i="25"/>
  <c r="M23" i="25"/>
  <c r="M29" i="25"/>
  <c r="M33" i="25"/>
  <c r="K35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5" i="25"/>
  <c r="E14" i="25"/>
  <c r="E13" i="25"/>
  <c r="E12" i="25"/>
  <c r="C34" i="25"/>
  <c r="G34" i="25" s="1"/>
  <c r="C32" i="25"/>
  <c r="C33" i="25"/>
  <c r="C31" i="25"/>
  <c r="C30" i="25"/>
  <c r="C29" i="25"/>
  <c r="C28" i="25"/>
  <c r="C27" i="25"/>
  <c r="C26" i="25"/>
  <c r="C23" i="25"/>
  <c r="C24" i="25"/>
  <c r="C25" i="25"/>
  <c r="C22" i="25"/>
  <c r="C21" i="25"/>
  <c r="C20" i="25"/>
  <c r="C19" i="25"/>
  <c r="C18" i="25"/>
  <c r="C17" i="25"/>
  <c r="C15" i="25"/>
  <c r="C14" i="25"/>
  <c r="C13" i="25"/>
  <c r="C12" i="25"/>
  <c r="M35" i="25" l="1"/>
  <c r="G26" i="25"/>
  <c r="G15" i="25"/>
  <c r="G25" i="25"/>
  <c r="G19" i="25"/>
  <c r="G33" i="25"/>
  <c r="G13" i="25"/>
  <c r="G14" i="25"/>
  <c r="G29" i="25"/>
  <c r="G27" i="25"/>
  <c r="G17" i="25"/>
  <c r="G24" i="25"/>
  <c r="G30" i="25"/>
  <c r="G22" i="25"/>
  <c r="G23" i="25"/>
  <c r="G32" i="25"/>
  <c r="G12" i="25"/>
  <c r="G31" i="25"/>
  <c r="G18" i="25"/>
  <c r="G28" i="25"/>
  <c r="G21" i="25"/>
  <c r="L18" i="25"/>
  <c r="L11" i="25"/>
  <c r="G20" i="25"/>
  <c r="J21" i="23"/>
  <c r="J11" i="25"/>
  <c r="J13" i="25"/>
  <c r="J19" i="25"/>
  <c r="J17" i="25"/>
  <c r="J33" i="25"/>
  <c r="J27" i="25"/>
  <c r="J34" i="25"/>
  <c r="J26" i="25"/>
  <c r="J24" i="25"/>
  <c r="L19" i="25"/>
  <c r="L25" i="25"/>
  <c r="J16" i="25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12" i="24"/>
  <c r="N22" i="24"/>
  <c r="N14" i="24"/>
  <c r="L34" i="25"/>
  <c r="L25" i="24"/>
  <c r="L21" i="25"/>
  <c r="L27" i="25"/>
  <c r="L33" i="25"/>
  <c r="L15" i="25"/>
  <c r="N30" i="25"/>
  <c r="L20" i="25"/>
  <c r="J25" i="24"/>
  <c r="J14" i="25"/>
  <c r="J30" i="25"/>
  <c r="J31" i="25"/>
  <c r="J29" i="25"/>
  <c r="J28" i="25"/>
  <c r="J25" i="25"/>
  <c r="J23" i="25"/>
  <c r="J22" i="25"/>
  <c r="J12" i="25"/>
  <c r="J20" i="25"/>
  <c r="J15" i="25"/>
  <c r="L22" i="25"/>
  <c r="J21" i="25"/>
  <c r="J18" i="25"/>
  <c r="L32" i="25"/>
  <c r="L16" i="25"/>
  <c r="L21" i="23"/>
  <c r="L31" i="25"/>
  <c r="L28" i="25"/>
  <c r="L14" i="25"/>
  <c r="L23" i="25"/>
  <c r="L26" i="25"/>
  <c r="L29" i="25"/>
  <c r="L24" i="25"/>
  <c r="L17" i="25"/>
  <c r="L13" i="25"/>
  <c r="L30" i="25"/>
  <c r="L12" i="25"/>
  <c r="G35" i="25" l="1"/>
  <c r="N15" i="25"/>
  <c r="J35" i="25"/>
  <c r="L35" i="25"/>
  <c r="N21" i="23"/>
  <c r="N25" i="24"/>
  <c r="N34" i="25"/>
  <c r="N18" i="25"/>
  <c r="N24" i="25"/>
  <c r="N29" i="25"/>
  <c r="N11" i="25"/>
  <c r="N13" i="25"/>
  <c r="N21" i="25"/>
  <c r="N31" i="25"/>
  <c r="N28" i="25"/>
  <c r="N12" i="25"/>
  <c r="N16" i="25"/>
  <c r="N27" i="25"/>
  <c r="N22" i="25"/>
  <c r="N14" i="25"/>
  <c r="N19" i="25"/>
  <c r="N17" i="25"/>
  <c r="N26" i="25"/>
  <c r="N25" i="25"/>
  <c r="N32" i="25"/>
  <c r="N23" i="25"/>
  <c r="N20" i="25"/>
  <c r="N33" i="25"/>
  <c r="N35" i="25" l="1"/>
  <c r="C35" i="25" l="1"/>
  <c r="D11" i="25" s="1"/>
  <c r="E35" i="25"/>
  <c r="F11" i="25" s="1"/>
  <c r="H31" i="25" l="1"/>
  <c r="D26" i="25"/>
  <c r="F19" i="25"/>
  <c r="F21" i="25"/>
  <c r="F18" i="25"/>
  <c r="D28" i="25"/>
  <c r="F16" i="25"/>
  <c r="D13" i="25"/>
  <c r="D12" i="25"/>
  <c r="F13" i="25"/>
  <c r="F12" i="25"/>
  <c r="D21" i="25"/>
  <c r="D32" i="25"/>
  <c r="D19" i="25"/>
  <c r="D17" i="25"/>
  <c r="D33" i="25"/>
  <c r="D30" i="25"/>
  <c r="D14" i="25"/>
  <c r="D34" i="25"/>
  <c r="D31" i="25"/>
  <c r="D29" i="25"/>
  <c r="D20" i="25"/>
  <c r="F20" i="25"/>
  <c r="D18" i="25"/>
  <c r="D16" i="25"/>
  <c r="F25" i="25"/>
  <c r="F23" i="25"/>
  <c r="F17" i="25"/>
  <c r="F15" i="25"/>
  <c r="F26" i="25"/>
  <c r="F24" i="25"/>
  <c r="F22" i="25"/>
  <c r="F14" i="25"/>
  <c r="D27" i="25"/>
  <c r="D23" i="25"/>
  <c r="D25" i="25"/>
  <c r="D15" i="25"/>
  <c r="D22" i="25"/>
  <c r="D24" i="25"/>
  <c r="F34" i="25"/>
  <c r="F33" i="25"/>
  <c r="F32" i="25"/>
  <c r="F31" i="25"/>
  <c r="F30" i="25"/>
  <c r="F29" i="25"/>
  <c r="F28" i="25"/>
  <c r="F27" i="25"/>
  <c r="C37" i="21"/>
  <c r="C32" i="22"/>
  <c r="D32" i="22"/>
  <c r="H11" i="25" l="1"/>
  <c r="H26" i="25"/>
  <c r="H25" i="25"/>
  <c r="H12" i="25"/>
  <c r="H27" i="25"/>
  <c r="H24" i="25"/>
  <c r="H18" i="25"/>
  <c r="H34" i="25"/>
  <c r="H15" i="25"/>
  <c r="H16" i="25"/>
  <c r="H32" i="25"/>
  <c r="H22" i="25"/>
  <c r="H30" i="25"/>
  <c r="H17" i="25"/>
  <c r="H33" i="25"/>
  <c r="H19" i="25"/>
  <c r="H23" i="25"/>
  <c r="H13" i="25"/>
  <c r="H20" i="25"/>
  <c r="H28" i="25"/>
  <c r="H21" i="25"/>
  <c r="H14" i="25"/>
  <c r="H29" i="25"/>
  <c r="F35" i="25"/>
  <c r="D35" i="25"/>
  <c r="J20" i="22"/>
  <c r="E20" i="22"/>
  <c r="E18" i="22"/>
  <c r="E24" i="22"/>
  <c r="E25" i="22"/>
  <c r="J25" i="22"/>
  <c r="G25" i="22"/>
  <c r="F18" i="22"/>
  <c r="E30" i="22"/>
  <c r="H35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<sst xmlns="http://schemas.openxmlformats.org/spreadsheetml/2006/main" count="333" uniqueCount="90">
  <si>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</si>
  <si>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</si>
  <si>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</si>
  <si>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</si>
  <si>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</si>
  <si>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</si>
  <si>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</si>
  <si>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</si>
  <si>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</si>
  <si>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</si>
  <si>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</si>
  <si>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</si>
  <si>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</si>
  <si>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</si>
  <si>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</si>
  <si>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</si>
  <si>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</si>
  <si>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</si>
  <si>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</si>
  <si>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</si>
  <si>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</si>
  <si>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</si>
  <si>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</si>
  <si>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</si>
  <si>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</si>
  <si>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</si>
  <si>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</si>
  <si>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</si>
  <si>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</si>
  <si>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</si>
  <si>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</si>
  <si>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</si>
  <si>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</si>
  <si>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</si>
  <si>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</si>
  <si>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</si>
  <si>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</si>
  <si>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</si>
  <si>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</si>
  <si>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</si>
  <si>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</si>
  <si>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</si>
  <si>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</si>
  <si>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</si>
  <si>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</si>
  <si>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</si>
  <si>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</si>
  <si>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</si>
  <si>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</si>
  <si>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</si>
  <si>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</si>
  <si>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</si>
  <si>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</si>
  <si>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</si>
  <si>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</si>
  <si>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</si>
  <si>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</si>
  <si>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</si>
  <si>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</si>
  <si>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</si>
  <si>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</si>
  <si>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</si>
  <si>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</si>
  <si>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</si>
  <si>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</si>
  <si>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</si>
  <si>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</si>
  <si>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</si>
  <si>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</si>
  <si>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</si>
  <si>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</si>
  <si>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</si>
  <si>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</si>
  <si>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</si>
  <si>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</si>
  <si>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</si>
  <si>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</si>
  <si>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</si>
  <si>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</si>
  <si>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</si>
  <si>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</si>
  <si>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</si>
  <si>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</si>
  <si>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</si>
  <si>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</si>
  <si>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</si>
  <si>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</si>
  <si>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</si>
  <si>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I-V-2024</t>
  </si>
  <si>
    <t>I-V-2025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</si>
</sst>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1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3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3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3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3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3"/>
      <c r="B5" s="1"/>
      <c r="C5" s="71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3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4"/>
      <c r="B7" s="72"/>
      <c r="C7" s="72"/>
      <c r="D7" s="72"/>
      <c r="E7" s="72"/>
      <c r="F7" s="72"/>
      <c r="G7" s="72"/>
      <c r="H7" s="72"/>
      <c r="O7" s="1"/>
      <c r="P7" s="1"/>
      <c r="Q7" s="1"/>
      <c r="R7" s="1"/>
      <c r="S7" s="1"/>
    </row>
    <row r="8" spans="1:19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  <c r="O8" s="1"/>
      <c r="P8" s="1"/>
      <c r="Q8" s="1"/>
      <c r="R8" s="1"/>
      <c r="S8" s="1"/>
    </row>
    <row r="9" spans="1:19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3" t="s">
        <v>89</v>
      </c>
      <c r="N9" s="86"/>
      <c r="O9" s="1"/>
      <c r="P9" s="1"/>
      <c r="Q9" s="1"/>
      <c r="R9" s="1"/>
      <c r="S9" s="1"/>
    </row>
    <row r="10" spans="1:19" ht="18.75" customHeight="1" thickBot="1" x14ac:dyDescent="0.3">
      <c r="A10" s="81"/>
      <c r="B10" s="84"/>
      <c r="C10" s="65" t="s">
        <v>26</v>
      </c>
      <c r="D10" s="77" t="s">
        <v>76</v>
      </c>
      <c r="E10" s="65" t="s">
        <v>26</v>
      </c>
      <c r="F10" s="77" t="s">
        <v>76</v>
      </c>
      <c r="G10" s="65" t="s">
        <v>26</v>
      </c>
      <c r="H10" s="77" t="s">
        <v>76</v>
      </c>
      <c r="I10" s="65" t="s">
        <v>26</v>
      </c>
      <c r="J10" s="77" t="s">
        <v>76</v>
      </c>
      <c r="K10" s="65" t="s">
        <v>26</v>
      </c>
      <c r="L10" s="77" t="s">
        <v>76</v>
      </c>
      <c r="M10" s="65" t="s">
        <v>26</v>
      </c>
      <c r="N10" s="64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40940828</v>
      </c>
      <c r="D11" s="67">
        <f t="shared" ref="D11:D26" si="0">C11/C$35*100</f>
        <v>11.262996806458487</v>
      </c>
      <c r="E11" s="60">
        <f>FBiH!E11</f>
        <v>3325694</v>
      </c>
      <c r="F11" s="68">
        <f t="shared" ref="F11:F34" si="1">E11/E$35*100</f>
        <v>3.8928517918631016</v>
      </c>
      <c r="G11" s="60">
        <f>C11+E11</f>
        <v>44266522</v>
      </c>
      <c r="H11" s="68">
        <f t="shared" ref="H11:H34" si="2">G11/G$35*100</f>
        <v>9.8604657737109882</v>
      </c>
      <c r="I11" s="60">
        <f>FBiH!I11</f>
        <v>47178525</v>
      </c>
      <c r="J11" s="67">
        <f t="shared" ref="J11:J34" si="3">I11/I$35*100</f>
        <v>11.829513625897855</v>
      </c>
      <c r="K11" s="60">
        <f>FBiH!K11</f>
        <v>3882136</v>
      </c>
      <c r="L11" s="68">
        <f t="shared" ref="L11:L34" si="4">K11/K$35*100</f>
        <v>4.4405816976949026</v>
      </c>
      <c r="M11" s="60">
        <f t="shared" ref="M11:M34" si="5">I11+K11</f>
        <v>51060661</v>
      </c>
      <c r="N11" s="68">
        <f t="shared" ref="N11:N34" si="6">M11/M$35*100</f>
        <v>10.501025092531686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51629047</v>
      </c>
      <c r="D12" s="67">
        <f t="shared" si="0"/>
        <v>14.203371545917321</v>
      </c>
      <c r="E12" s="60">
        <f>FBiH!E12</f>
        <v>0</v>
      </c>
      <c r="F12" s="68">
        <f t="shared" si="1"/>
        <v>0</v>
      </c>
      <c r="G12" s="60">
        <f>C12+E12</f>
        <v>51629047</v>
      </c>
      <c r="H12" s="68">
        <f t="shared" si="2"/>
        <v>11.500484516782592</v>
      </c>
      <c r="I12" s="60">
        <f>FBiH!I12</f>
        <v>59411501</v>
      </c>
      <c r="J12" s="67">
        <f t="shared" si="3"/>
        <v>14.896802318735993</v>
      </c>
      <c r="K12" s="60">
        <f>FBiH!K12</f>
        <v>0</v>
      </c>
      <c r="L12" s="68">
        <f t="shared" si="4"/>
        <v>0</v>
      </c>
      <c r="M12" s="60">
        <f t="shared" si="5"/>
        <v>59411501</v>
      </c>
      <c r="N12" s="68">
        <f t="shared" si="6"/>
        <v>12.218440783325766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7379676.3899999997</v>
      </c>
      <c r="D13" s="67">
        <f t="shared" si="0"/>
        <v>2.0301805232973575</v>
      </c>
      <c r="E13" s="60">
        <f>RS!E11</f>
        <v>0</v>
      </c>
      <c r="F13" s="68">
        <f t="shared" si="1"/>
        <v>0</v>
      </c>
      <c r="G13" s="60">
        <f t="shared" ref="G13:G34" si="7">C13+E13</f>
        <v>7379676.3899999997</v>
      </c>
      <c r="H13" s="68">
        <f t="shared" si="2"/>
        <v>1.6438392531642323</v>
      </c>
      <c r="I13" s="60">
        <f>RS!I11</f>
        <v>8031306.7699999996</v>
      </c>
      <c r="J13" s="67">
        <f t="shared" si="3"/>
        <v>2.0137647980618447</v>
      </c>
      <c r="K13" s="60">
        <f>RS!K11</f>
        <v>0</v>
      </c>
      <c r="L13" s="68">
        <f t="shared" si="4"/>
        <v>0</v>
      </c>
      <c r="M13" s="60">
        <f t="shared" si="5"/>
        <v>8031306.7699999996</v>
      </c>
      <c r="N13" s="68">
        <f t="shared" si="6"/>
        <v>1.6517011778909327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11786376</v>
      </c>
      <c r="D14" s="67">
        <f t="shared" si="0"/>
        <v>3.2424824248234301</v>
      </c>
      <c r="E14" s="60">
        <f>FBiH!E13</f>
        <v>0</v>
      </c>
      <c r="F14" s="68">
        <f t="shared" si="1"/>
        <v>0</v>
      </c>
      <c r="G14" s="60">
        <f t="shared" si="7"/>
        <v>11786376</v>
      </c>
      <c r="H14" s="68">
        <f t="shared" si="2"/>
        <v>2.625441346941344</v>
      </c>
      <c r="I14" s="60">
        <f>FBiH!I13</f>
        <v>14461040</v>
      </c>
      <c r="J14" s="67">
        <f t="shared" si="3"/>
        <v>3.6259520560393512</v>
      </c>
      <c r="K14" s="60">
        <f>FBiH!K13</f>
        <v>0</v>
      </c>
      <c r="L14" s="68">
        <f t="shared" si="4"/>
        <v>0</v>
      </c>
      <c r="M14" s="60">
        <f t="shared" si="5"/>
        <v>14461040</v>
      </c>
      <c r="N14" s="68">
        <f t="shared" si="6"/>
        <v>2.9740262058907625</v>
      </c>
      <c r="O14" s="1"/>
      <c r="P14" s="1"/>
      <c r="Q14" s="1"/>
      <c r="R14" s="1"/>
      <c r="S14" s="1"/>
    </row>
    <row r="15" spans="1:19" ht="15" customHeight="1" x14ac:dyDescent="0.25">
      <c r="A15" s="15" t="s">
        <v>31</v>
      </c>
      <c r="B15" s="7" t="s">
        <v>2</v>
      </c>
      <c r="C15" s="60">
        <f>FBiH!C14</f>
        <v>18909725</v>
      </c>
      <c r="D15" s="67">
        <f t="shared" si="0"/>
        <v>5.20214618732206</v>
      </c>
      <c r="E15" s="60">
        <f>FBiH!E14</f>
        <v>5604248</v>
      </c>
      <c r="F15" s="68">
        <f t="shared" si="1"/>
        <v>6.5599862371117741</v>
      </c>
      <c r="G15" s="60">
        <f t="shared" si="7"/>
        <v>24513973</v>
      </c>
      <c r="H15" s="68">
        <f t="shared" si="2"/>
        <v>5.4605417553286726</v>
      </c>
      <c r="I15" s="60">
        <f>FBiH!I14</f>
        <v>20770884</v>
      </c>
      <c r="J15" s="67">
        <f t="shared" si="3"/>
        <v>5.2080783640426187</v>
      </c>
      <c r="K15" s="60">
        <f>FBiH!K14</f>
        <v>4402598</v>
      </c>
      <c r="L15" s="68">
        <f t="shared" si="4"/>
        <v>5.0359122145922202</v>
      </c>
      <c r="M15" s="60">
        <f t="shared" si="5"/>
        <v>25173482</v>
      </c>
      <c r="N15" s="68">
        <f t="shared" si="6"/>
        <v>5.177123855650728</v>
      </c>
      <c r="O15" s="1"/>
      <c r="P15" s="1"/>
      <c r="Q15" s="1"/>
      <c r="R15" s="1"/>
      <c r="S15" s="1"/>
    </row>
    <row r="16" spans="1:19" ht="15.75" customHeight="1" x14ac:dyDescent="0.25">
      <c r="A16" s="15" t="s">
        <v>32</v>
      </c>
      <c r="B16" s="7" t="s">
        <v>13</v>
      </c>
      <c r="C16" s="60">
        <f>RS!C12</f>
        <v>11570150.359999999</v>
      </c>
      <c r="D16" s="67">
        <f t="shared" si="0"/>
        <v>3.1829978268862691</v>
      </c>
      <c r="E16" s="60">
        <f>RS!E12</f>
        <v>0</v>
      </c>
      <c r="F16" s="68">
        <f t="shared" si="1"/>
        <v>0</v>
      </c>
      <c r="G16" s="60">
        <f t="shared" si="7"/>
        <v>11570150.359999999</v>
      </c>
      <c r="H16" s="68">
        <f t="shared" si="2"/>
        <v>2.5772766069462127</v>
      </c>
      <c r="I16" s="60">
        <f>RS!I12</f>
        <v>10884897.49</v>
      </c>
      <c r="J16" s="67">
        <f t="shared" si="3"/>
        <v>2.7292723368196943</v>
      </c>
      <c r="K16" s="60">
        <f>RS!K12</f>
        <v>0</v>
      </c>
      <c r="L16" s="68">
        <f t="shared" si="4"/>
        <v>0</v>
      </c>
      <c r="M16" s="60">
        <f t="shared" si="5"/>
        <v>10884897.49</v>
      </c>
      <c r="N16" s="68">
        <f t="shared" si="6"/>
        <v>2.2385644727968792</v>
      </c>
      <c r="O16" s="1"/>
      <c r="P16" s="1"/>
      <c r="Q16" s="1"/>
      <c r="R16" s="1"/>
      <c r="S16" s="1"/>
    </row>
    <row r="17" spans="1:19" x14ac:dyDescent="0.25">
      <c r="A17" s="15" t="s">
        <v>33</v>
      </c>
      <c r="B17" s="7" t="s">
        <v>14</v>
      </c>
      <c r="C17" s="60">
        <f>RS!C13</f>
        <v>14250469.280000001</v>
      </c>
      <c r="D17" s="67">
        <f t="shared" si="0"/>
        <v>3.9203650202476314</v>
      </c>
      <c r="E17" s="60">
        <f>RS!E13</f>
        <v>0</v>
      </c>
      <c r="F17" s="68">
        <f t="shared" si="1"/>
        <v>0</v>
      </c>
      <c r="G17" s="60">
        <f t="shared" si="7"/>
        <v>14250469.280000001</v>
      </c>
      <c r="H17" s="68">
        <f t="shared" si="2"/>
        <v>3.1743235801258542</v>
      </c>
      <c r="I17" s="60">
        <f>RS!I13</f>
        <v>16286545.82</v>
      </c>
      <c r="J17" s="67">
        <f t="shared" si="3"/>
        <v>4.0836782348854648</v>
      </c>
      <c r="K17" s="60">
        <f>RS!K13</f>
        <v>0</v>
      </c>
      <c r="L17" s="68">
        <f t="shared" si="4"/>
        <v>0</v>
      </c>
      <c r="M17" s="60">
        <f t="shared" si="5"/>
        <v>16286545.82</v>
      </c>
      <c r="N17" s="68">
        <f t="shared" si="6"/>
        <v>3.3494557841013273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3</v>
      </c>
      <c r="C18" s="60">
        <f>FBiH!C15</f>
        <v>35640245</v>
      </c>
      <c r="D18" s="67">
        <f t="shared" si="0"/>
        <v>9.8047837629565784</v>
      </c>
      <c r="E18" s="60">
        <f>FBiH!E15</f>
        <v>0</v>
      </c>
      <c r="F18" s="68">
        <f t="shared" si="1"/>
        <v>0</v>
      </c>
      <c r="G18" s="60">
        <f t="shared" si="7"/>
        <v>35640245</v>
      </c>
      <c r="H18" s="68">
        <f t="shared" si="2"/>
        <v>7.9389434749170995</v>
      </c>
      <c r="I18" s="60">
        <f>FBiH!I15</f>
        <v>40422656</v>
      </c>
      <c r="J18" s="67">
        <f t="shared" si="3"/>
        <v>10.13555129048612</v>
      </c>
      <c r="K18" s="60">
        <f>FBiH!K15</f>
        <v>0</v>
      </c>
      <c r="L18" s="68">
        <f t="shared" si="4"/>
        <v>0</v>
      </c>
      <c r="M18" s="60">
        <f t="shared" si="5"/>
        <v>40422656</v>
      </c>
      <c r="N18" s="68">
        <f t="shared" si="6"/>
        <v>8.3132359951779033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23</v>
      </c>
      <c r="C19" s="60">
        <f>RS!C14</f>
        <v>5727271.21</v>
      </c>
      <c r="D19" s="67">
        <f t="shared" si="0"/>
        <v>1.5755967941818771</v>
      </c>
      <c r="E19" s="60">
        <f>RS!E14</f>
        <v>0</v>
      </c>
      <c r="F19" s="68">
        <f t="shared" si="1"/>
        <v>0</v>
      </c>
      <c r="G19" s="60">
        <f t="shared" si="7"/>
        <v>5727271.21</v>
      </c>
      <c r="H19" s="68">
        <f t="shared" si="2"/>
        <v>1.275762341187892</v>
      </c>
      <c r="I19" s="60">
        <f>RS!I14</f>
        <v>7091465.5899999999</v>
      </c>
      <c r="J19" s="67">
        <f t="shared" si="3"/>
        <v>1.778109612890415</v>
      </c>
      <c r="K19" s="60">
        <f>RS!K14</f>
        <v>0</v>
      </c>
      <c r="L19" s="68">
        <f t="shared" si="4"/>
        <v>0</v>
      </c>
      <c r="M19" s="60">
        <f t="shared" si="5"/>
        <v>7091465.5899999999</v>
      </c>
      <c r="N19" s="68">
        <f t="shared" si="6"/>
        <v>1.4584154737717756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16</v>
      </c>
      <c r="C20" s="60">
        <f>RS!C15</f>
        <v>5518555.3899999997</v>
      </c>
      <c r="D20" s="67">
        <f t="shared" si="0"/>
        <v>1.5181781798314942</v>
      </c>
      <c r="E20" s="60">
        <f>RS!E15</f>
        <v>9896320.9700000007</v>
      </c>
      <c r="F20" s="68">
        <f t="shared" si="1"/>
        <v>11.58402150676427</v>
      </c>
      <c r="G20" s="60">
        <f t="shared" si="7"/>
        <v>15414876.359999999</v>
      </c>
      <c r="H20" s="68">
        <f t="shared" si="2"/>
        <v>3.4336978349861464</v>
      </c>
      <c r="I20" s="60">
        <f>RS!I15</f>
        <v>6070536.1900000004</v>
      </c>
      <c r="J20" s="67">
        <f t="shared" si="3"/>
        <v>1.5221224185391777</v>
      </c>
      <c r="K20" s="60">
        <f>RS!K15</f>
        <v>10020545.92</v>
      </c>
      <c r="L20" s="68">
        <f t="shared" si="4"/>
        <v>11.462002571075134</v>
      </c>
      <c r="M20" s="60">
        <f t="shared" si="5"/>
        <v>16091082.109999999</v>
      </c>
      <c r="N20" s="68">
        <f t="shared" si="6"/>
        <v>3.3092571403080293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4</v>
      </c>
      <c r="C21" s="60">
        <f>FBiH!C16</f>
        <v>10625285</v>
      </c>
      <c r="D21" s="67">
        <f t="shared" si="0"/>
        <v>2.9230613270134955</v>
      </c>
      <c r="E21" s="60">
        <f>FBiH!E16</f>
        <v>13984914</v>
      </c>
      <c r="F21" s="68">
        <f t="shared" si="1"/>
        <v>16.369875738402683</v>
      </c>
      <c r="G21" s="60">
        <f t="shared" si="7"/>
        <v>24610199</v>
      </c>
      <c r="H21" s="68">
        <f t="shared" si="2"/>
        <v>5.4819763098559315</v>
      </c>
      <c r="I21" s="60">
        <f>FBiH!I16</f>
        <v>10743926</v>
      </c>
      <c r="J21" s="67">
        <f t="shared" si="3"/>
        <v>2.6939252342594062</v>
      </c>
      <c r="K21" s="60">
        <f>FBiH!K16</f>
        <v>13504027</v>
      </c>
      <c r="L21" s="68">
        <f t="shared" si="4"/>
        <v>15.446582793951013</v>
      </c>
      <c r="M21" s="60">
        <f t="shared" si="5"/>
        <v>24247953</v>
      </c>
      <c r="N21" s="68">
        <f t="shared" si="6"/>
        <v>4.9867815635118582</v>
      </c>
      <c r="O21" s="8"/>
      <c r="P21" s="1"/>
      <c r="Q21" s="1"/>
      <c r="R21" s="1"/>
      <c r="S21" s="1"/>
    </row>
    <row r="22" spans="1:19" x14ac:dyDescent="0.25">
      <c r="A22" s="15" t="s">
        <v>38</v>
      </c>
      <c r="B22" s="7" t="s">
        <v>17</v>
      </c>
      <c r="C22" s="60">
        <f>RS!C16</f>
        <v>4443157.2</v>
      </c>
      <c r="D22" s="67">
        <f t="shared" si="0"/>
        <v>1.2223315403927111</v>
      </c>
      <c r="E22" s="60">
        <f>RS!E16</f>
        <v>0</v>
      </c>
      <c r="F22" s="68">
        <f t="shared" si="1"/>
        <v>0</v>
      </c>
      <c r="G22" s="60">
        <f t="shared" si="7"/>
        <v>4443157.2</v>
      </c>
      <c r="H22" s="68">
        <f t="shared" si="2"/>
        <v>0.989723102660235</v>
      </c>
      <c r="I22" s="60">
        <f>RS!I16</f>
        <v>6810398.8899999997</v>
      </c>
      <c r="J22" s="67">
        <f t="shared" si="3"/>
        <v>1.7076351256647939</v>
      </c>
      <c r="K22" s="60">
        <f>RS!K16</f>
        <v>0</v>
      </c>
      <c r="L22" s="68">
        <f t="shared" si="4"/>
        <v>0</v>
      </c>
      <c r="M22" s="60">
        <f t="shared" si="5"/>
        <v>6810398.8899999997</v>
      </c>
      <c r="N22" s="68">
        <f t="shared" si="6"/>
        <v>1.4006119042219203</v>
      </c>
      <c r="O22" s="1"/>
      <c r="P22" s="1"/>
      <c r="Q22" s="1"/>
      <c r="R22" s="1"/>
      <c r="S22" s="1"/>
    </row>
    <row r="23" spans="1:19" x14ac:dyDescent="0.25">
      <c r="A23" s="15" t="s">
        <v>39</v>
      </c>
      <c r="B23" s="7" t="s">
        <v>18</v>
      </c>
      <c r="C23" s="60">
        <f>RS!C17</f>
        <v>9515131.3300000001</v>
      </c>
      <c r="D23" s="67">
        <f t="shared" si="0"/>
        <v>2.6176533064456611</v>
      </c>
      <c r="E23" s="60">
        <f>RS!E17</f>
        <v>0</v>
      </c>
      <c r="F23" s="68">
        <f t="shared" si="1"/>
        <v>0</v>
      </c>
      <c r="G23" s="60">
        <f t="shared" si="7"/>
        <v>9515131.3300000001</v>
      </c>
      <c r="H23" s="68">
        <f t="shared" si="2"/>
        <v>2.1195165685668762</v>
      </c>
      <c r="I23" s="60">
        <f>RS!I17</f>
        <v>10185545.07</v>
      </c>
      <c r="J23" s="67">
        <f t="shared" si="3"/>
        <v>2.5539171517711021</v>
      </c>
      <c r="K23" s="60">
        <f>RS!K17</f>
        <v>0</v>
      </c>
      <c r="L23" s="68">
        <f t="shared" si="4"/>
        <v>0</v>
      </c>
      <c r="M23" s="60">
        <f t="shared" si="5"/>
        <v>10185545.07</v>
      </c>
      <c r="N23" s="68">
        <f t="shared" si="6"/>
        <v>2.0947371668608525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19</v>
      </c>
      <c r="C24" s="60">
        <f>RS!C18</f>
        <v>8337511.0199999996</v>
      </c>
      <c r="D24" s="67">
        <f t="shared" si="0"/>
        <v>2.2936849247912732</v>
      </c>
      <c r="E24" s="60">
        <f>RS!E18</f>
        <v>0</v>
      </c>
      <c r="F24" s="68">
        <f t="shared" si="1"/>
        <v>0</v>
      </c>
      <c r="G24" s="60">
        <f t="shared" si="7"/>
        <v>8337511.0199999996</v>
      </c>
      <c r="H24" s="68">
        <f t="shared" si="2"/>
        <v>1.8571990374723408</v>
      </c>
      <c r="I24" s="60">
        <f>RS!I18</f>
        <v>7969678.7300000004</v>
      </c>
      <c r="J24" s="67">
        <f t="shared" si="3"/>
        <v>1.9983122221511445</v>
      </c>
      <c r="K24" s="60">
        <f>RS!K18</f>
        <v>0</v>
      </c>
      <c r="L24" s="68">
        <f t="shared" si="4"/>
        <v>0</v>
      </c>
      <c r="M24" s="60">
        <f t="shared" si="5"/>
        <v>7969678.7300000004</v>
      </c>
      <c r="N24" s="68">
        <f t="shared" si="6"/>
        <v>1.639026888491437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11</v>
      </c>
      <c r="C25" s="60">
        <f>RS!C19</f>
        <v>13819481.73</v>
      </c>
      <c r="D25" s="67">
        <f t="shared" si="0"/>
        <v>3.8017985027538144</v>
      </c>
      <c r="E25" s="60">
        <f>RS!E19</f>
        <v>0</v>
      </c>
      <c r="F25" s="68">
        <f t="shared" si="1"/>
        <v>0</v>
      </c>
      <c r="G25" s="60">
        <f t="shared" si="7"/>
        <v>13819481.73</v>
      </c>
      <c r="H25" s="68">
        <f t="shared" si="2"/>
        <v>3.0783201492335301</v>
      </c>
      <c r="I25" s="60">
        <f>RS!I19</f>
        <v>11937753.039999999</v>
      </c>
      <c r="J25" s="67">
        <f t="shared" si="3"/>
        <v>2.9932646739016011</v>
      </c>
      <c r="K25" s="60">
        <f>RS!K19</f>
        <v>0</v>
      </c>
      <c r="L25" s="68">
        <f t="shared" si="4"/>
        <v>0</v>
      </c>
      <c r="M25" s="60">
        <f t="shared" si="5"/>
        <v>11937753.039999999</v>
      </c>
      <c r="N25" s="68">
        <f t="shared" si="6"/>
        <v>2.4550924677901529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15</v>
      </c>
      <c r="C26" s="60">
        <f>RS!C20</f>
        <v>5783565.6399999997</v>
      </c>
      <c r="D26" s="67">
        <f t="shared" si="0"/>
        <v>1.5910836325357911</v>
      </c>
      <c r="E26" s="60">
        <f>RS!E20</f>
        <v>0</v>
      </c>
      <c r="F26" s="68">
        <f t="shared" si="1"/>
        <v>0</v>
      </c>
      <c r="G26" s="60">
        <f t="shared" si="7"/>
        <v>5783565.6399999997</v>
      </c>
      <c r="H26" s="68">
        <f t="shared" si="2"/>
        <v>1.288302050096253</v>
      </c>
      <c r="I26" s="60">
        <f>RS!I20</f>
        <v>6095135.3300000001</v>
      </c>
      <c r="J26" s="67">
        <f t="shared" si="3"/>
        <v>1.528290391400037</v>
      </c>
      <c r="K26" s="60">
        <f>RS!K20</f>
        <v>0</v>
      </c>
      <c r="L26" s="68">
        <f t="shared" si="4"/>
        <v>0</v>
      </c>
      <c r="M26" s="60">
        <f t="shared" si="5"/>
        <v>6095135.3300000001</v>
      </c>
      <c r="N26" s="68">
        <f t="shared" si="6"/>
        <v>1.2535123476506973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66</v>
      </c>
      <c r="C27" s="60">
        <f>RS!C21</f>
        <v>10469783.140000001</v>
      </c>
      <c r="D27" s="67">
        <f t="shared" ref="D27:D34" si="8">C27/C$35*100</f>
        <v>2.8802821005508958</v>
      </c>
      <c r="E27" s="60">
        <f>RS!E21</f>
        <v>0</v>
      </c>
      <c r="F27" s="68">
        <f t="shared" si="1"/>
        <v>0</v>
      </c>
      <c r="G27" s="60">
        <f t="shared" si="7"/>
        <v>10469783.140000001</v>
      </c>
      <c r="H27" s="68">
        <f t="shared" si="2"/>
        <v>2.3321673726737866</v>
      </c>
      <c r="I27" s="60">
        <f>RS!I21</f>
        <v>14313681.129999999</v>
      </c>
      <c r="J27" s="67">
        <f t="shared" si="3"/>
        <v>3.5890033858432835</v>
      </c>
      <c r="K27" s="60">
        <f>RS!K21</f>
        <v>0</v>
      </c>
      <c r="L27" s="68">
        <f t="shared" si="4"/>
        <v>0</v>
      </c>
      <c r="M27" s="60">
        <f t="shared" si="5"/>
        <v>14313681.129999999</v>
      </c>
      <c r="N27" s="68">
        <f t="shared" si="6"/>
        <v>2.9437206994368381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5</v>
      </c>
      <c r="C28" s="60">
        <f>FBiH!C17</f>
        <v>31632420</v>
      </c>
      <c r="D28" s="67">
        <f t="shared" si="8"/>
        <v>8.7022139718462359</v>
      </c>
      <c r="E28" s="60">
        <f>FBiH!E17</f>
        <v>1640489</v>
      </c>
      <c r="F28" s="68">
        <f t="shared" si="1"/>
        <v>1.9202550033712387</v>
      </c>
      <c r="G28" s="60">
        <f t="shared" si="7"/>
        <v>33272909</v>
      </c>
      <c r="H28" s="68">
        <f t="shared" si="2"/>
        <v>7.4116141400560078</v>
      </c>
      <c r="I28" s="60">
        <f>FBiH!I17</f>
        <v>35480271</v>
      </c>
      <c r="J28" s="67">
        <f t="shared" si="3"/>
        <v>8.8963007903500273</v>
      </c>
      <c r="K28" s="60">
        <f>FBiH!K17</f>
        <v>1878169</v>
      </c>
      <c r="L28" s="68">
        <f t="shared" si="4"/>
        <v>2.1483438206641754</v>
      </c>
      <c r="M28" s="60">
        <f t="shared" si="5"/>
        <v>37358440</v>
      </c>
      <c r="N28" s="68">
        <f t="shared" si="6"/>
        <v>7.6830559607882769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22</v>
      </c>
      <c r="C29" s="60">
        <f>RS!C22</f>
        <v>1744491.18</v>
      </c>
      <c r="D29" s="67">
        <f t="shared" si="8"/>
        <v>0.47991698138677108</v>
      </c>
      <c r="E29" s="60">
        <f>RS!E22</f>
        <v>0</v>
      </c>
      <c r="F29" s="68">
        <f t="shared" si="1"/>
        <v>0</v>
      </c>
      <c r="G29" s="60">
        <f t="shared" si="7"/>
        <v>1744491.18</v>
      </c>
      <c r="H29" s="68">
        <f t="shared" si="2"/>
        <v>0.38858927233837565</v>
      </c>
      <c r="I29" s="60">
        <f>RS!I22</f>
        <v>1800273</v>
      </c>
      <c r="J29" s="67">
        <f t="shared" si="3"/>
        <v>0.45139931746140882</v>
      </c>
      <c r="K29" s="60">
        <f>RS!K22</f>
        <v>0</v>
      </c>
      <c r="L29" s="68">
        <f t="shared" si="4"/>
        <v>0</v>
      </c>
      <c r="M29" s="60">
        <f t="shared" si="5"/>
        <v>1800273</v>
      </c>
      <c r="N29" s="68">
        <f t="shared" si="6"/>
        <v>0.37024025103018737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20</v>
      </c>
      <c r="C30" s="60">
        <f>RS!C23</f>
        <v>6809652.6900000004</v>
      </c>
      <c r="D30" s="67">
        <f t="shared" si="8"/>
        <v>1.8733645665535017</v>
      </c>
      <c r="E30" s="60">
        <f>RS!E23</f>
        <v>0</v>
      </c>
      <c r="F30" s="68">
        <f t="shared" si="1"/>
        <v>0</v>
      </c>
      <c r="G30" s="60">
        <f t="shared" si="7"/>
        <v>6809652.6900000004</v>
      </c>
      <c r="H30" s="68">
        <f t="shared" si="2"/>
        <v>1.516865212058087</v>
      </c>
      <c r="I30" s="60">
        <f>RS!I23</f>
        <v>-39761.129999999997</v>
      </c>
      <c r="J30" s="67">
        <f t="shared" si="3"/>
        <v>-9.9696806781495607E-3</v>
      </c>
      <c r="K30" s="60">
        <f>RS!K23</f>
        <v>0</v>
      </c>
      <c r="L30" s="68">
        <f t="shared" si="4"/>
        <v>0</v>
      </c>
      <c r="M30" s="60">
        <f t="shared" si="5"/>
        <v>-39761.129999999997</v>
      </c>
      <c r="N30" s="68">
        <f t="shared" si="6"/>
        <v>-8.1771879889571825E-3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6</v>
      </c>
      <c r="C31" s="60">
        <f>FBiH!C18</f>
        <v>21183329</v>
      </c>
      <c r="D31" s="67">
        <f t="shared" si="8"/>
        <v>5.8276243674690571</v>
      </c>
      <c r="E31" s="60">
        <f>FBiH!E18</f>
        <v>13387567</v>
      </c>
      <c r="F31" s="68">
        <f t="shared" si="1"/>
        <v>15.670658270014417</v>
      </c>
      <c r="G31" s="60">
        <f t="shared" si="7"/>
        <v>34570896</v>
      </c>
      <c r="H31" s="68">
        <f t="shared" si="2"/>
        <v>7.7007436178184978</v>
      </c>
      <c r="I31" s="60">
        <f>FBiH!I18</f>
        <v>23130008</v>
      </c>
      <c r="J31" s="67">
        <f t="shared" si="3"/>
        <v>5.7996036290478861</v>
      </c>
      <c r="K31" s="60">
        <f>FBiH!K18</f>
        <v>14399505</v>
      </c>
      <c r="L31" s="68">
        <f t="shared" si="4"/>
        <v>16.470875404382085</v>
      </c>
      <c r="M31" s="60">
        <f t="shared" si="5"/>
        <v>37529513</v>
      </c>
      <c r="N31" s="68">
        <f t="shared" si="6"/>
        <v>7.7182384639222388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7</v>
      </c>
      <c r="C32" s="60">
        <f>FBiH!C19</f>
        <v>16180735</v>
      </c>
      <c r="D32" s="67">
        <f t="shared" si="8"/>
        <v>4.4513893717819064</v>
      </c>
      <c r="E32" s="60">
        <f>FBiH!E19</f>
        <v>18165910</v>
      </c>
      <c r="F32" s="68">
        <f t="shared" si="1"/>
        <v>21.263891174089931</v>
      </c>
      <c r="G32" s="60">
        <f t="shared" si="7"/>
        <v>34346645</v>
      </c>
      <c r="H32" s="68">
        <f t="shared" si="2"/>
        <v>7.6507912111166458</v>
      </c>
      <c r="I32" s="60">
        <f>FBiH!I19</f>
        <v>17146007</v>
      </c>
      <c r="J32" s="67">
        <f t="shared" si="3"/>
        <v>4.2991789895135559</v>
      </c>
      <c r="K32" s="60">
        <f>FBiH!K19</f>
        <v>20894095</v>
      </c>
      <c r="L32" s="68">
        <f t="shared" si="4"/>
        <v>23.89971290209786</v>
      </c>
      <c r="M32" s="60">
        <f t="shared" si="5"/>
        <v>38040102</v>
      </c>
      <c r="N32" s="68">
        <f t="shared" si="6"/>
        <v>7.823245093213048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68</v>
      </c>
      <c r="C33" s="60">
        <f>FBiH!C20</f>
        <v>967867</v>
      </c>
      <c r="D33" s="67">
        <f t="shared" si="8"/>
        <v>0.26626434936969418</v>
      </c>
      <c r="E33" s="60">
        <f>FBiH!E20</f>
        <v>18335524</v>
      </c>
      <c r="F33" s="68">
        <f t="shared" si="1"/>
        <v>21.462430836435615</v>
      </c>
      <c r="G33" s="60">
        <f t="shared" si="7"/>
        <v>19303391</v>
      </c>
      <c r="H33" s="68">
        <f t="shared" si="2"/>
        <v>4.2998730795263462</v>
      </c>
      <c r="I33" s="60">
        <f>FBiH!I20</f>
        <v>915783</v>
      </c>
      <c r="J33" s="67">
        <f t="shared" si="3"/>
        <v>0.22962285228004939</v>
      </c>
      <c r="K33" s="60">
        <f>FBiH!K20</f>
        <v>17365693</v>
      </c>
      <c r="L33" s="68">
        <f t="shared" si="4"/>
        <v>19.863749879856989</v>
      </c>
      <c r="M33" s="60">
        <f t="shared" si="5"/>
        <v>18281476</v>
      </c>
      <c r="N33" s="68">
        <f t="shared" si="6"/>
        <v>3.7597288097096082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25</v>
      </c>
      <c r="C34" s="60">
        <f>RS!C24</f>
        <v>18633777.990000002</v>
      </c>
      <c r="D34" s="67">
        <f t="shared" si="8"/>
        <v>5.1262319851866813</v>
      </c>
      <c r="E34" s="60">
        <f>RS!E24</f>
        <v>1090122.02</v>
      </c>
      <c r="F34" s="68">
        <f t="shared" si="1"/>
        <v>1.2760294419469813</v>
      </c>
      <c r="G34" s="60">
        <f t="shared" si="7"/>
        <v>19723900.010000002</v>
      </c>
      <c r="H34" s="68">
        <f t="shared" si="2"/>
        <v>4.3935423924360455</v>
      </c>
      <c r="I34" s="60">
        <f>RS!I24</f>
        <v>21722439.780000001</v>
      </c>
      <c r="J34" s="67">
        <f t="shared" si="3"/>
        <v>5.4466708606353347</v>
      </c>
      <c r="K34" s="60">
        <f>RS!K24</f>
        <v>1077272.8900000001</v>
      </c>
      <c r="L34" s="68">
        <f t="shared" si="4"/>
        <v>1.2322387156856163</v>
      </c>
      <c r="M34" s="60">
        <f t="shared" si="5"/>
        <v>22799712.670000002</v>
      </c>
      <c r="N34" s="68">
        <f t="shared" si="6"/>
        <v>4.6889395899160542</v>
      </c>
      <c r="O34" s="1"/>
      <c r="P34" s="1"/>
      <c r="Q34" s="1"/>
      <c r="R34" s="1"/>
      <c r="S34" s="1"/>
    </row>
    <row r="35" spans="1:35" x14ac:dyDescent="0.25">
      <c r="A35" s="3"/>
      <c r="B35" s="4" t="s">
        <v>56</v>
      </c>
      <c r="C35" s="10">
        <f t="shared" ref="C35:L35" si="9">SUM(C11:C34)</f>
        <v>363498531.55000001</v>
      </c>
      <c r="D35" s="10">
        <f t="shared" si="9"/>
        <v>99.999999999999972</v>
      </c>
      <c r="E35" s="10">
        <f t="shared" si="9"/>
        <v>85430788.989999995</v>
      </c>
      <c r="F35" s="26">
        <f t="shared" si="9"/>
        <v>100.00000000000001</v>
      </c>
      <c r="G35" s="10">
        <f>SUM(G11:G34)</f>
        <v>448929320.54000002</v>
      </c>
      <c r="H35" s="26">
        <f t="shared" si="9"/>
        <v>100</v>
      </c>
      <c r="I35" s="10">
        <f t="shared" si="9"/>
        <v>398820496.69999993</v>
      </c>
      <c r="J35" s="10">
        <f t="shared" si="9"/>
        <v>100</v>
      </c>
      <c r="K35" s="10">
        <f t="shared" si="9"/>
        <v>87424041.810000002</v>
      </c>
      <c r="L35" s="26">
        <f t="shared" si="9"/>
        <v>99.999999999999972</v>
      </c>
      <c r="M35" s="10">
        <f>SUM(M11:M34)</f>
        <v>486244538.50999999</v>
      </c>
      <c r="N35" s="26">
        <f>SUM(N11:N34)</f>
        <v>99.999999999999986</v>
      </c>
      <c r="O35" s="1"/>
      <c r="P35" s="1"/>
      <c r="Q35" s="1"/>
      <c r="R35" s="1"/>
      <c r="S35" s="1"/>
    </row>
    <row r="36" spans="1:35" x14ac:dyDescent="0.25">
      <c r="A36" s="18"/>
      <c r="B36" s="18"/>
      <c r="C36" s="19"/>
      <c r="D36" s="18"/>
      <c r="E36" s="51"/>
      <c r="F36" s="18"/>
      <c r="G36" s="51"/>
      <c r="H36" s="18"/>
      <c r="I36" s="19"/>
      <c r="J36" s="18"/>
      <c r="K36" s="51"/>
      <c r="L36" s="18"/>
      <c r="M36" s="51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</row>
    <row r="37" spans="1:35" x14ac:dyDescent="0.25">
      <c r="C37" s="59"/>
      <c r="D37" s="21"/>
      <c r="E37" s="59"/>
      <c r="F37" s="18"/>
      <c r="G37" s="59"/>
      <c r="H37" s="18"/>
      <c r="I37" s="59"/>
      <c r="J37" s="21"/>
      <c r="K37" s="59"/>
      <c r="L37" s="18"/>
      <c r="M37" s="59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A38" s="18" t="s">
        <v>82</v>
      </c>
      <c r="B38" s="46"/>
      <c r="C38" s="35"/>
      <c r="D38" s="21"/>
      <c r="E38" s="20"/>
      <c r="F38" s="18"/>
      <c r="G38" s="20"/>
      <c r="H38" s="18"/>
      <c r="I38" s="35"/>
      <c r="J38" s="21"/>
      <c r="K38" s="20"/>
      <c r="L38" s="18"/>
      <c r="M38" s="2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83</v>
      </c>
      <c r="B39" s="62"/>
      <c r="C39" s="22"/>
      <c r="D39" s="21"/>
      <c r="E39" s="21"/>
      <c r="F39" s="18"/>
      <c r="G39" s="21"/>
      <c r="H39" s="18"/>
      <c r="I39" s="22"/>
      <c r="J39" s="21"/>
      <c r="K39" s="21"/>
      <c r="L39" s="18"/>
      <c r="M39" s="2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46"/>
      <c r="C40" s="38"/>
      <c r="D40" s="21"/>
      <c r="E40" s="21"/>
      <c r="F40" s="18"/>
      <c r="G40" s="21"/>
      <c r="H40" s="18"/>
      <c r="I40" s="38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17"/>
      <c r="C41" s="54"/>
      <c r="D41" s="21"/>
      <c r="E41" s="20"/>
      <c r="F41" s="18"/>
      <c r="G41" s="20"/>
      <c r="H41" s="18"/>
      <c r="I41" s="54"/>
      <c r="J41" s="21"/>
      <c r="K41" s="20"/>
      <c r="L41" s="18"/>
      <c r="M41" s="20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46"/>
      <c r="C42" s="11"/>
      <c r="D42" s="18"/>
      <c r="E42" s="18"/>
      <c r="F42" s="18"/>
      <c r="G42" s="18"/>
      <c r="H42" s="18"/>
      <c r="I42" s="11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17"/>
      <c r="C43" s="25"/>
      <c r="D43" s="18"/>
      <c r="E43" s="18"/>
      <c r="F43" s="18"/>
      <c r="G43" s="18"/>
      <c r="H43" s="18"/>
      <c r="I43" s="25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E11:E14 M11:M14 I11:I14 K11:K14 E17:E33 E15 M15:M34 I15:I34 K15:K33" formula="1"/>
    <ignoredError sqref="J11:J14 L12:L14 J15:J35 L15:L35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6" t="s">
        <v>62</v>
      </c>
      <c r="I5" s="66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</row>
    <row r="9" spans="1:14" s="27" customFormat="1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3" t="s">
        <v>89</v>
      </c>
      <c r="N9" s="86"/>
    </row>
    <row r="10" spans="1:14" ht="18.75" customHeight="1" thickBot="1" x14ac:dyDescent="0.3">
      <c r="A10" s="81"/>
      <c r="B10" s="84"/>
      <c r="C10" s="65" t="s">
        <v>26</v>
      </c>
      <c r="D10" s="77" t="s">
        <v>76</v>
      </c>
      <c r="E10" s="65" t="s">
        <v>26</v>
      </c>
      <c r="F10" s="77" t="s">
        <v>76</v>
      </c>
      <c r="G10" s="65" t="s">
        <v>26</v>
      </c>
      <c r="H10" s="77" t="s">
        <v>76</v>
      </c>
      <c r="I10" s="65" t="s">
        <v>26</v>
      </c>
      <c r="J10" s="77" t="s">
        <v>76</v>
      </c>
      <c r="K10" s="65" t="s">
        <v>26</v>
      </c>
      <c r="L10" s="77" t="s">
        <v>76</v>
      </c>
      <c r="M10" s="65" t="s">
        <v>26</v>
      </c>
      <c r="N10" s="64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40940828</v>
      </c>
      <c r="D11" s="69">
        <f>C11/C21*100</f>
        <v>17.094587151877118</v>
      </c>
      <c r="E11" s="60">
        <v>3325694</v>
      </c>
      <c r="F11" s="28">
        <f>E11/E21*100</f>
        <v>4.4673560568320392</v>
      </c>
      <c r="G11" s="60">
        <f>C11+E11</f>
        <v>44266522</v>
      </c>
      <c r="H11" s="68">
        <f>G11/G21*100</f>
        <v>14.100303663114719</v>
      </c>
      <c r="I11" s="60">
        <v>47178525</v>
      </c>
      <c r="J11" s="69">
        <f>I11/I21*100</f>
        <v>17.495520229890758</v>
      </c>
      <c r="K11" s="60">
        <v>3882136</v>
      </c>
      <c r="L11" s="28">
        <f>K11/K21*100</f>
        <v>5.0862414612078997</v>
      </c>
      <c r="M11" s="60">
        <f>I11+K11</f>
        <v>51060661</v>
      </c>
      <c r="N11" s="68">
        <f>M11/M21*100</f>
        <v>14.757978454395735</v>
      </c>
    </row>
    <row r="12" spans="1:14" ht="16.5" customHeight="1" x14ac:dyDescent="0.25">
      <c r="A12" s="15" t="s">
        <v>28</v>
      </c>
      <c r="B12" s="7" t="s">
        <v>87</v>
      </c>
      <c r="C12" s="60">
        <v>51629047</v>
      </c>
      <c r="D12" s="69">
        <f>C12/C21*100</f>
        <v>21.557386272448127</v>
      </c>
      <c r="E12" s="60">
        <v>0</v>
      </c>
      <c r="F12" s="28">
        <f>E12/E21*100</f>
        <v>0</v>
      </c>
      <c r="G12" s="60">
        <f>C12+E12+0.4</f>
        <v>51629047.399999999</v>
      </c>
      <c r="H12" s="68">
        <f>G12/G21*100</f>
        <v>16.445503583438146</v>
      </c>
      <c r="I12" s="60">
        <v>59411501</v>
      </c>
      <c r="J12" s="69">
        <f>I12/I21*100</f>
        <v>22.031954530873421</v>
      </c>
      <c r="K12" s="60">
        <v>0</v>
      </c>
      <c r="L12" s="28">
        <f>K12/K21*100</f>
        <v>0</v>
      </c>
      <c r="M12" s="60">
        <f>I12+K12+0.4</f>
        <v>59411501.399999999</v>
      </c>
      <c r="N12" s="68">
        <f>M12/M21*100</f>
        <v>17.171608052714046</v>
      </c>
    </row>
    <row r="13" spans="1:14" ht="16.5" customHeight="1" x14ac:dyDescent="0.25">
      <c r="A13" s="15" t="s">
        <v>29</v>
      </c>
      <c r="B13" s="7" t="s">
        <v>1</v>
      </c>
      <c r="C13" s="60">
        <v>11786376</v>
      </c>
      <c r="D13" s="69">
        <f>C13/C21*100</f>
        <v>4.9213277205041583</v>
      </c>
      <c r="E13" s="60">
        <v>0</v>
      </c>
      <c r="F13" s="28">
        <f>E13/E21*100</f>
        <v>0</v>
      </c>
      <c r="G13" s="60">
        <f t="shared" ref="G13:G20" si="0">C13+E13</f>
        <v>11786376</v>
      </c>
      <c r="H13" s="68">
        <f>G13/G21*100</f>
        <v>3.7543378873914559</v>
      </c>
      <c r="I13" s="60">
        <v>14461040</v>
      </c>
      <c r="J13" s="69">
        <f>I13/I21*100</f>
        <v>5.3626818105326404</v>
      </c>
      <c r="K13" s="60">
        <v>0</v>
      </c>
      <c r="L13" s="28">
        <f>K13/K21*100</f>
        <v>0</v>
      </c>
      <c r="M13" s="60">
        <f t="shared" ref="M13:M20" si="1">I13+K13</f>
        <v>14461040</v>
      </c>
      <c r="N13" s="68">
        <f>M13/M21*100</f>
        <v>4.1796504896040201</v>
      </c>
    </row>
    <row r="14" spans="1:14" ht="16.5" customHeight="1" x14ac:dyDescent="0.25">
      <c r="A14" s="15" t="s">
        <v>30</v>
      </c>
      <c r="B14" s="7" t="s">
        <v>2</v>
      </c>
      <c r="C14" s="60">
        <v>18909725</v>
      </c>
      <c r="D14" s="69">
        <f>C14/C21*100</f>
        <v>7.8956376268337705</v>
      </c>
      <c r="E14" s="60">
        <v>5604248</v>
      </c>
      <c r="F14" s="28">
        <f>E14/E21*100</f>
        <v>7.528104283433426</v>
      </c>
      <c r="G14" s="60">
        <f t="shared" si="0"/>
        <v>24513973</v>
      </c>
      <c r="H14" s="68">
        <f>G14/G21*100</f>
        <v>7.8084847797483468</v>
      </c>
      <c r="I14" s="60">
        <v>20770884</v>
      </c>
      <c r="J14" s="69">
        <f>I14/I21*100</f>
        <v>7.7026024280054175</v>
      </c>
      <c r="K14" s="60">
        <v>4402598</v>
      </c>
      <c r="L14" s="28">
        <f>K14/K21*100</f>
        <v>5.7681329259539016</v>
      </c>
      <c r="M14" s="60">
        <f t="shared" si="1"/>
        <v>25173482</v>
      </c>
      <c r="N14" s="68">
        <f>M14/M21*100</f>
        <v>7.2758498950516683</v>
      </c>
    </row>
    <row r="15" spans="1:14" ht="16.5" customHeight="1" x14ac:dyDescent="0.25">
      <c r="A15" s="15" t="s">
        <v>31</v>
      </c>
      <c r="B15" s="7" t="s">
        <v>3</v>
      </c>
      <c r="C15" s="60">
        <v>35640245</v>
      </c>
      <c r="D15" s="69">
        <f>C15/C21*100</f>
        <v>14.881361809945631</v>
      </c>
      <c r="E15" s="60">
        <v>0</v>
      </c>
      <c r="F15" s="28">
        <f>E15/E21*100</f>
        <v>0</v>
      </c>
      <c r="G15" s="60">
        <f t="shared" si="0"/>
        <v>35640245</v>
      </c>
      <c r="H15" s="68">
        <f>G15/G21*100</f>
        <v>11.352558421639859</v>
      </c>
      <c r="I15" s="60">
        <v>40422656</v>
      </c>
      <c r="J15" s="69">
        <f>I15/I21*100</f>
        <v>14.990197251692694</v>
      </c>
      <c r="K15" s="60">
        <v>0</v>
      </c>
      <c r="L15" s="28">
        <f>K15/K21*100</f>
        <v>0</v>
      </c>
      <c r="M15" s="60">
        <f t="shared" si="1"/>
        <v>40422656</v>
      </c>
      <c r="N15" s="68">
        <f>M15/M21*100</f>
        <v>11.683293452026609</v>
      </c>
    </row>
    <row r="16" spans="1:14" ht="16.5" customHeight="1" x14ac:dyDescent="0.25">
      <c r="A16" s="15" t="s">
        <v>32</v>
      </c>
      <c r="B16" s="7" t="s">
        <v>4</v>
      </c>
      <c r="C16" s="60">
        <v>10625285</v>
      </c>
      <c r="D16" s="69">
        <f>C16/C21*100</f>
        <v>4.436521421746348</v>
      </c>
      <c r="E16" s="60">
        <v>13984914</v>
      </c>
      <c r="F16" s="28">
        <f>E16/E21*100</f>
        <v>18.785730215159656</v>
      </c>
      <c r="G16" s="60">
        <f t="shared" si="0"/>
        <v>24610199</v>
      </c>
      <c r="H16" s="68">
        <f>G16/G21*100</f>
        <v>7.8391358397138635</v>
      </c>
      <c r="I16" s="60">
        <v>10743926</v>
      </c>
      <c r="J16" s="69">
        <f>I16/I21*100</f>
        <v>3.9842401745592788</v>
      </c>
      <c r="K16" s="60">
        <v>13504027</v>
      </c>
      <c r="L16" s="28">
        <f>K16/K21*100</f>
        <v>17.692513096056121</v>
      </c>
      <c r="M16" s="60">
        <f t="shared" si="1"/>
        <v>24247953</v>
      </c>
      <c r="N16" s="68">
        <f>M16/M21*100</f>
        <v>7.0083457779209004</v>
      </c>
    </row>
    <row r="17" spans="1:14" ht="16.5" customHeight="1" x14ac:dyDescent="0.25">
      <c r="A17" s="15" t="s">
        <v>33</v>
      </c>
      <c r="B17" s="7" t="s">
        <v>5</v>
      </c>
      <c r="C17" s="60">
        <v>31632420</v>
      </c>
      <c r="D17" s="69">
        <f>C17/C21*100</f>
        <v>13.20791950067011</v>
      </c>
      <c r="E17" s="60">
        <v>1640489</v>
      </c>
      <c r="F17" s="28">
        <f>E17/E21*100</f>
        <v>2.2036448543721505</v>
      </c>
      <c r="G17" s="60">
        <f t="shared" si="0"/>
        <v>33272909</v>
      </c>
      <c r="H17" s="68">
        <f>G17/G21*100</f>
        <v>10.598486157443828</v>
      </c>
      <c r="I17" s="60">
        <v>35480271</v>
      </c>
      <c r="J17" s="69">
        <f>I17/I21*100</f>
        <v>13.157380376824124</v>
      </c>
      <c r="K17" s="60">
        <v>1878169</v>
      </c>
      <c r="L17" s="28">
        <f>K17/K21*100</f>
        <v>2.4607126177329643</v>
      </c>
      <c r="M17" s="60">
        <f t="shared" si="1"/>
        <v>37358440</v>
      </c>
      <c r="N17" s="68">
        <f>M17/M21*100</f>
        <v>10.797648166165255</v>
      </c>
    </row>
    <row r="18" spans="1:14" ht="16.5" customHeight="1" x14ac:dyDescent="0.25">
      <c r="A18" s="15" t="s">
        <v>34</v>
      </c>
      <c r="B18" s="7" t="s">
        <v>6</v>
      </c>
      <c r="C18" s="60">
        <v>21183329</v>
      </c>
      <c r="D18" s="69">
        <f>C18/C21*100</f>
        <v>8.8449667837051571</v>
      </c>
      <c r="E18" s="60">
        <v>13387567</v>
      </c>
      <c r="F18" s="28">
        <f>E18/E21*100</f>
        <v>17.983322736155142</v>
      </c>
      <c r="G18" s="60">
        <f t="shared" si="0"/>
        <v>34570896</v>
      </c>
      <c r="H18" s="68">
        <f>G18/G21*100</f>
        <v>11.011936548933257</v>
      </c>
      <c r="I18" s="60">
        <v>23130008</v>
      </c>
      <c r="J18" s="69">
        <f>I18/I21*100</f>
        <v>8.5774517724226236</v>
      </c>
      <c r="K18" s="60">
        <v>14399505</v>
      </c>
      <c r="L18" s="28">
        <f>K18/K21*100</f>
        <v>18.865737663974279</v>
      </c>
      <c r="M18" s="60">
        <f t="shared" si="1"/>
        <v>37529513</v>
      </c>
      <c r="N18" s="68">
        <f>M18/M21*100</f>
        <v>10.847093112601199</v>
      </c>
    </row>
    <row r="19" spans="1:14" ht="16.5" customHeight="1" x14ac:dyDescent="0.25">
      <c r="A19" s="15" t="s">
        <v>35</v>
      </c>
      <c r="B19" s="7" t="s">
        <v>7</v>
      </c>
      <c r="C19" s="60">
        <v>16180735</v>
      </c>
      <c r="D19" s="69">
        <f>C19/C21*100</f>
        <v>6.7561648884807219</v>
      </c>
      <c r="E19" s="60">
        <v>18165910</v>
      </c>
      <c r="F19" s="28">
        <f>E19/E21*100</f>
        <v>24.402000925631075</v>
      </c>
      <c r="G19" s="60">
        <f t="shared" si="0"/>
        <v>34346645</v>
      </c>
      <c r="H19" s="68">
        <f>G19/G21*100</f>
        <v>10.940505430022283</v>
      </c>
      <c r="I19" s="60">
        <v>17146007</v>
      </c>
      <c r="J19" s="69">
        <f>I19/I21*100</f>
        <v>6.3583656405186169</v>
      </c>
      <c r="K19" s="60">
        <v>20894095</v>
      </c>
      <c r="L19" s="28">
        <f>K19/K21*100</f>
        <v>27.374726769854707</v>
      </c>
      <c r="M19" s="60">
        <f t="shared" si="1"/>
        <v>38040102</v>
      </c>
      <c r="N19" s="68">
        <f>M19/M21*100</f>
        <v>10.994667807355963</v>
      </c>
    </row>
    <row r="20" spans="1:14" ht="16.5" customHeight="1" x14ac:dyDescent="0.25">
      <c r="A20" s="15" t="s">
        <v>36</v>
      </c>
      <c r="B20" s="7" t="s">
        <v>68</v>
      </c>
      <c r="C20" s="60">
        <v>967867</v>
      </c>
      <c r="D20" s="69">
        <f>C20/C21*100</f>
        <v>0.40412682378885578</v>
      </c>
      <c r="E20" s="60">
        <v>18335524</v>
      </c>
      <c r="F20" s="28">
        <f>E20/E21*100</f>
        <v>24.62984092841651</v>
      </c>
      <c r="G20" s="60">
        <f t="shared" si="0"/>
        <v>19303391</v>
      </c>
      <c r="H20" s="68">
        <f>G20/G21*100</f>
        <v>6.1487476885542476</v>
      </c>
      <c r="I20" s="60">
        <v>915783</v>
      </c>
      <c r="J20" s="69">
        <f>I20/I21*100</f>
        <v>0.33960578468042502</v>
      </c>
      <c r="K20" s="60">
        <v>17365693</v>
      </c>
      <c r="L20" s="28">
        <f>K20/K21*100</f>
        <v>22.751935465220125</v>
      </c>
      <c r="M20" s="60">
        <f t="shared" si="1"/>
        <v>18281476</v>
      </c>
      <c r="N20" s="68">
        <f>M20/M21*100</f>
        <v>5.2838647921646125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239495857</v>
      </c>
      <c r="D21" s="10">
        <f t="shared" si="2"/>
        <v>100.00000000000001</v>
      </c>
      <c r="E21" s="10">
        <f t="shared" si="2"/>
        <v>74444346</v>
      </c>
      <c r="F21" s="26">
        <f t="shared" si="2"/>
        <v>100</v>
      </c>
      <c r="G21" s="10">
        <f t="shared" si="2"/>
        <v>313940203.39999998</v>
      </c>
      <c r="H21" s="26">
        <f t="shared" si="2"/>
        <v>100.00000000000001</v>
      </c>
      <c r="I21" s="10">
        <f t="shared" si="2"/>
        <v>269660601</v>
      </c>
      <c r="J21" s="10">
        <f t="shared" ref="J21:N21" si="3">SUM(J11:J20)</f>
        <v>100</v>
      </c>
      <c r="K21" s="10">
        <f t="shared" si="3"/>
        <v>76326223</v>
      </c>
      <c r="L21" s="26">
        <f t="shared" si="3"/>
        <v>100</v>
      </c>
      <c r="M21" s="10">
        <f t="shared" si="3"/>
        <v>345986824.39999998</v>
      </c>
      <c r="N21" s="26">
        <f t="shared" si="3"/>
        <v>100.00000000000001</v>
      </c>
    </row>
    <row r="22" spans="1:14" x14ac:dyDescent="0.25">
      <c r="A22" s="18"/>
      <c r="B22" s="18"/>
      <c r="C22" s="19"/>
      <c r="D22" s="18"/>
      <c r="E22" s="18"/>
      <c r="F22" s="18"/>
      <c r="G22" s="18"/>
      <c r="H22" s="18"/>
      <c r="I22" s="19"/>
      <c r="J22" s="18"/>
      <c r="K22" s="18"/>
      <c r="L22" s="18"/>
      <c r="M22" s="18"/>
      <c r="N22" s="18"/>
    </row>
    <row r="23" spans="1:14" x14ac:dyDescent="0.25">
      <c r="A23" s="18"/>
      <c r="C23" s="20"/>
      <c r="D23" s="21"/>
      <c r="E23" s="20"/>
      <c r="F23" s="18"/>
      <c r="G23" s="20"/>
      <c r="H23" s="18"/>
      <c r="I23" s="20"/>
      <c r="J23" s="21"/>
      <c r="K23" s="20"/>
      <c r="L23" s="18"/>
      <c r="M23" s="20"/>
      <c r="N23" s="18"/>
    </row>
    <row r="24" spans="1:14" x14ac:dyDescent="0.25">
      <c r="A24" s="18"/>
      <c r="B24" s="48" t="s">
        <v>81</v>
      </c>
      <c r="C24" s="23"/>
      <c r="D24" s="21"/>
      <c r="E24" s="20"/>
      <c r="F24" s="18"/>
      <c r="G24" s="20"/>
      <c r="H24" s="18"/>
      <c r="I24" s="23"/>
      <c r="J24" s="21"/>
      <c r="K24" s="20"/>
      <c r="L24" s="18"/>
      <c r="M24" s="20"/>
      <c r="N24" s="18"/>
    </row>
    <row r="25" spans="1:14" x14ac:dyDescent="0.25">
      <c r="A25" s="18"/>
      <c r="B25" s="18" t="s">
        <v>85</v>
      </c>
      <c r="C25" s="9"/>
      <c r="D25" s="21"/>
      <c r="E25" s="9"/>
      <c r="F25" s="18"/>
      <c r="G25" s="9"/>
      <c r="H25" s="18"/>
      <c r="I25" s="9"/>
      <c r="J25" s="21"/>
      <c r="K25" s="9"/>
      <c r="L25" s="18"/>
      <c r="M25" s="9"/>
      <c r="N25" s="18"/>
    </row>
    <row r="26" spans="1:14" x14ac:dyDescent="0.25">
      <c r="A26" s="18"/>
      <c r="B26" s="18" t="s">
        <v>86</v>
      </c>
      <c r="C26" s="24"/>
      <c r="D26" s="21"/>
      <c r="E26" s="21"/>
      <c r="F26" s="18"/>
      <c r="G26" s="21"/>
      <c r="H26" s="18"/>
      <c r="I26" s="24"/>
      <c r="J26" s="21"/>
      <c r="K26" s="21"/>
      <c r="L26" s="18"/>
      <c r="M26" s="21"/>
      <c r="N26" s="18"/>
    </row>
    <row r="27" spans="1:14" x14ac:dyDescent="0.25">
      <c r="A27" s="18"/>
      <c r="B27" s="17"/>
      <c r="C27" s="9"/>
      <c r="D27" s="21"/>
      <c r="E27" s="20"/>
      <c r="F27" s="18"/>
      <c r="G27" s="20"/>
      <c r="H27" s="18"/>
      <c r="I27" s="9"/>
      <c r="J27" s="21"/>
      <c r="K27" s="20"/>
      <c r="L27" s="18"/>
      <c r="M27" s="20"/>
      <c r="N27" s="18"/>
    </row>
    <row r="28" spans="1:14" x14ac:dyDescent="0.25">
      <c r="A28" s="18"/>
      <c r="B28" s="40"/>
      <c r="C28" s="53"/>
      <c r="D28" s="18"/>
      <c r="I28" s="53"/>
      <c r="J28" s="18"/>
    </row>
    <row r="29" spans="1:14" x14ac:dyDescent="0.25">
      <c r="A29" s="18"/>
      <c r="B29" s="40"/>
      <c r="C29" s="18"/>
      <c r="D29" s="18"/>
      <c r="I29" s="18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18"/>
      <c r="C35" s="18"/>
      <c r="D35" s="18"/>
      <c r="I35" s="18"/>
      <c r="J35" s="18"/>
    </row>
    <row r="36" spans="1:14" x14ac:dyDescent="0.25">
      <c r="A36" s="16"/>
      <c r="B36" s="16"/>
      <c r="C36" s="16"/>
      <c r="D36" s="16"/>
      <c r="I36" s="16"/>
      <c r="J36" s="16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42"/>
      <c r="C41" s="6"/>
      <c r="D41" s="40"/>
      <c r="E41" s="16"/>
      <c r="F41" s="16"/>
      <c r="G41" s="16"/>
      <c r="H41" s="16"/>
      <c r="I41" s="6"/>
      <c r="J41" s="40"/>
      <c r="K41" s="16"/>
      <c r="L41" s="16"/>
      <c r="M41" s="16"/>
      <c r="N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18"/>
      <c r="E48" s="16"/>
      <c r="F48" s="16"/>
      <c r="G48" s="16"/>
      <c r="H48" s="16"/>
      <c r="I48" s="6"/>
      <c r="J48" s="18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18"/>
      <c r="D54" s="18"/>
      <c r="E54" s="16"/>
      <c r="F54" s="16"/>
      <c r="G54" s="16"/>
      <c r="H54" s="16"/>
      <c r="I54" s="18"/>
      <c r="J54" s="18"/>
      <c r="K54" s="16"/>
      <c r="L54" s="16"/>
      <c r="M54" s="16"/>
      <c r="N54" s="16"/>
    </row>
    <row r="55" spans="1:14" x14ac:dyDescent="0.25">
      <c r="A55" s="16"/>
      <c r="B55" s="4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8:B34 I27:I28 G25 I41:I53 E25 D41:D47 I25 C27:C28 C41:C53 C25 M25 K25 J41:J47 C11:C20 E11:E20 G11:G20 I11:I20 K11:K20 M11:M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31.05.2025.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9" t="s">
        <v>59</v>
      </c>
      <c r="B7" s="82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85"/>
    </row>
    <row r="8" spans="1:12" s="27" customFormat="1" ht="21.75" customHeight="1" x14ac:dyDescent="0.25">
      <c r="A8" s="80"/>
      <c r="B8" s="83"/>
      <c r="C8" s="87" t="s">
        <v>26</v>
      </c>
      <c r="D8" s="87"/>
      <c r="E8" s="88" t="s">
        <v>60</v>
      </c>
      <c r="F8" s="83" t="s">
        <v>57</v>
      </c>
      <c r="G8" s="83"/>
      <c r="H8" s="87" t="s">
        <v>26</v>
      </c>
      <c r="I8" s="87"/>
      <c r="J8" s="88" t="s">
        <v>61</v>
      </c>
      <c r="K8" s="83" t="s">
        <v>57</v>
      </c>
      <c r="L8" s="86"/>
    </row>
    <row r="9" spans="1:12" ht="19.5" customHeight="1" thickBot="1" x14ac:dyDescent="0.3">
      <c r="A9" s="81"/>
      <c r="B9" s="84"/>
      <c r="C9" s="49" t="s">
        <v>65</v>
      </c>
      <c r="D9" s="49" t="s">
        <v>74</v>
      </c>
      <c r="E9" s="89"/>
      <c r="F9" s="33" t="s">
        <v>67</v>
      </c>
      <c r="G9" s="33" t="s">
        <v>75</v>
      </c>
      <c r="H9" s="49" t="s">
        <v>65</v>
      </c>
      <c r="I9" s="49" t="s">
        <v>74</v>
      </c>
      <c r="J9" s="89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79" t="s">
        <v>59</v>
      </c>
      <c r="B8" s="82" t="s">
        <v>10</v>
      </c>
      <c r="C8" s="78" t="s">
        <v>78</v>
      </c>
      <c r="D8" s="78"/>
      <c r="E8" s="78" t="s">
        <v>77</v>
      </c>
      <c r="F8" s="78"/>
      <c r="G8" s="78" t="s">
        <v>79</v>
      </c>
      <c r="H8" s="78"/>
      <c r="I8" s="78" t="s">
        <v>78</v>
      </c>
      <c r="J8" s="78"/>
      <c r="K8" s="78" t="s">
        <v>77</v>
      </c>
      <c r="L8" s="78"/>
      <c r="M8" s="78" t="s">
        <v>79</v>
      </c>
      <c r="N8" s="85"/>
    </row>
    <row r="9" spans="1:14" ht="21.75" customHeight="1" x14ac:dyDescent="0.25">
      <c r="A9" s="80"/>
      <c r="B9" s="83"/>
      <c r="C9" s="83" t="s">
        <v>88</v>
      </c>
      <c r="D9" s="83"/>
      <c r="E9" s="83" t="s">
        <v>88</v>
      </c>
      <c r="F9" s="83"/>
      <c r="G9" s="83" t="s">
        <v>88</v>
      </c>
      <c r="H9" s="83"/>
      <c r="I9" s="83" t="s">
        <v>89</v>
      </c>
      <c r="J9" s="83"/>
      <c r="K9" s="83" t="s">
        <v>89</v>
      </c>
      <c r="L9" s="83"/>
      <c r="M9" s="83" t="s">
        <v>89</v>
      </c>
      <c r="N9" s="86"/>
    </row>
    <row r="10" spans="1:14" ht="18.75" customHeight="1" thickBot="1" x14ac:dyDescent="0.3">
      <c r="A10" s="81"/>
      <c r="B10" s="84"/>
      <c r="C10" s="65" t="s">
        <v>26</v>
      </c>
      <c r="D10" s="77" t="s">
        <v>76</v>
      </c>
      <c r="E10" s="65" t="s">
        <v>26</v>
      </c>
      <c r="F10" s="77" t="s">
        <v>76</v>
      </c>
      <c r="G10" s="65" t="s">
        <v>26</v>
      </c>
      <c r="H10" s="77" t="s">
        <v>76</v>
      </c>
      <c r="I10" s="65" t="s">
        <v>26</v>
      </c>
      <c r="J10" s="77" t="s">
        <v>76</v>
      </c>
      <c r="K10" s="65" t="s">
        <v>26</v>
      </c>
      <c r="L10" s="77" t="s">
        <v>76</v>
      </c>
      <c r="M10" s="65" t="s">
        <v>26</v>
      </c>
      <c r="N10" s="64" t="s">
        <v>76</v>
      </c>
    </row>
    <row r="11" spans="1:14" x14ac:dyDescent="0.25">
      <c r="A11" s="15" t="s">
        <v>27</v>
      </c>
      <c r="B11" s="7" t="s">
        <v>12</v>
      </c>
      <c r="C11" s="60">
        <v>7379676.3899999997</v>
      </c>
      <c r="D11" s="69">
        <f t="shared" ref="D11:D24" si="0">C11/C$25*100</f>
        <v>5.9512235657662265</v>
      </c>
      <c r="E11" s="60">
        <v>0</v>
      </c>
      <c r="F11" s="29">
        <f t="shared" ref="F11:F24" si="1">E11/E$25*100</f>
        <v>0</v>
      </c>
      <c r="G11" s="60">
        <f t="shared" ref="G11:G24" si="2">C11+E11</f>
        <v>7379676.3899999997</v>
      </c>
      <c r="H11" s="70">
        <f t="shared" ref="H11:H24" si="3">G11/G$25*100</f>
        <v>5.466867644210839</v>
      </c>
      <c r="I11" s="60">
        <v>8031306.7699999996</v>
      </c>
      <c r="J11" s="69">
        <f t="shared" ref="J11:J24" si="4">I11/I$25*100</f>
        <v>6.2181118422813961</v>
      </c>
      <c r="K11" s="60">
        <v>0</v>
      </c>
      <c r="L11" s="29">
        <f t="shared" ref="L11:L24" si="5">K11/K$25*100</f>
        <v>0</v>
      </c>
      <c r="M11" s="60">
        <f t="shared" ref="M11:M24" si="6">I11+K11</f>
        <v>8031306.7699999996</v>
      </c>
      <c r="N11" s="70">
        <f t="shared" ref="N11:N24" si="7">M11/M$25*100</f>
        <v>5.7261069724812801</v>
      </c>
    </row>
    <row r="12" spans="1:14" x14ac:dyDescent="0.25">
      <c r="A12" s="15" t="s">
        <v>28</v>
      </c>
      <c r="B12" s="7" t="s">
        <v>13</v>
      </c>
      <c r="C12" s="60">
        <v>11570150.359999999</v>
      </c>
      <c r="D12" s="69">
        <f t="shared" si="0"/>
        <v>9.3305651688461886</v>
      </c>
      <c r="E12" s="60">
        <v>0</v>
      </c>
      <c r="F12" s="29">
        <f t="shared" si="1"/>
        <v>0</v>
      </c>
      <c r="G12" s="60">
        <f t="shared" si="2"/>
        <v>11570150.359999999</v>
      </c>
      <c r="H12" s="70">
        <f t="shared" si="3"/>
        <v>8.5711726773615862</v>
      </c>
      <c r="I12" s="60">
        <v>10884897.49</v>
      </c>
      <c r="J12" s="69">
        <f t="shared" si="4"/>
        <v>8.4274591822854816</v>
      </c>
      <c r="K12" s="60">
        <v>0</v>
      </c>
      <c r="L12" s="29">
        <f t="shared" si="5"/>
        <v>0</v>
      </c>
      <c r="M12" s="60">
        <f t="shared" si="6"/>
        <v>10884897.49</v>
      </c>
      <c r="N12" s="70">
        <f t="shared" si="7"/>
        <v>7.7606408517543146</v>
      </c>
    </row>
    <row r="13" spans="1:14" x14ac:dyDescent="0.25">
      <c r="A13" s="15" t="s">
        <v>29</v>
      </c>
      <c r="B13" s="7" t="s">
        <v>14</v>
      </c>
      <c r="C13" s="60">
        <v>14250469.280000001</v>
      </c>
      <c r="D13" s="69">
        <f t="shared" si="0"/>
        <v>11.492066063667011</v>
      </c>
      <c r="E13" s="60">
        <v>0</v>
      </c>
      <c r="F13" s="29">
        <f t="shared" si="1"/>
        <v>0</v>
      </c>
      <c r="G13" s="60">
        <f t="shared" si="2"/>
        <v>14250469.280000001</v>
      </c>
      <c r="H13" s="70">
        <f t="shared" si="3"/>
        <v>10.556754158924921</v>
      </c>
      <c r="I13" s="60">
        <v>16286545.82</v>
      </c>
      <c r="J13" s="69">
        <f t="shared" si="4"/>
        <v>12.60959969945222</v>
      </c>
      <c r="K13" s="60">
        <v>0</v>
      </c>
      <c r="L13" s="29">
        <f t="shared" si="5"/>
        <v>0</v>
      </c>
      <c r="M13" s="60">
        <f t="shared" si="6"/>
        <v>16286545.82</v>
      </c>
      <c r="N13" s="70">
        <f t="shared" si="7"/>
        <v>11.611871672726288</v>
      </c>
    </row>
    <row r="14" spans="1:14" x14ac:dyDescent="0.25">
      <c r="A14" s="15" t="s">
        <v>30</v>
      </c>
      <c r="B14" s="7" t="s">
        <v>23</v>
      </c>
      <c r="C14" s="60">
        <v>5727271.21</v>
      </c>
      <c r="D14" s="69">
        <f t="shared" si="0"/>
        <v>4.6186674850232086</v>
      </c>
      <c r="E14" s="60">
        <v>0</v>
      </c>
      <c r="F14" s="29">
        <f t="shared" si="1"/>
        <v>0</v>
      </c>
      <c r="G14" s="60">
        <f t="shared" si="2"/>
        <v>5727271.21</v>
      </c>
      <c r="H14" s="70">
        <f t="shared" si="3"/>
        <v>4.242765131272817</v>
      </c>
      <c r="I14" s="60">
        <v>7091465.5899999999</v>
      </c>
      <c r="J14" s="69">
        <f t="shared" si="4"/>
        <v>5.4904547201488647</v>
      </c>
      <c r="K14" s="60">
        <v>0</v>
      </c>
      <c r="L14" s="29">
        <f t="shared" si="5"/>
        <v>0</v>
      </c>
      <c r="M14" s="60">
        <f t="shared" si="6"/>
        <v>7091465.5899999999</v>
      </c>
      <c r="N14" s="70">
        <f t="shared" si="7"/>
        <v>5.0560253421885015</v>
      </c>
    </row>
    <row r="15" spans="1:14" x14ac:dyDescent="0.25">
      <c r="A15" s="15" t="s">
        <v>31</v>
      </c>
      <c r="B15" s="7" t="s">
        <v>16</v>
      </c>
      <c r="C15" s="60">
        <v>5518555.3899999997</v>
      </c>
      <c r="D15" s="69">
        <f t="shared" si="0"/>
        <v>4.4503519057363743</v>
      </c>
      <c r="E15" s="60">
        <v>9896320.9700000007</v>
      </c>
      <c r="F15" s="29">
        <f t="shared" si="1"/>
        <v>90.077570866273618</v>
      </c>
      <c r="G15" s="60">
        <f t="shared" si="2"/>
        <v>15414876.359999999</v>
      </c>
      <c r="H15" s="70">
        <f t="shared" si="3"/>
        <v>11.419347456236432</v>
      </c>
      <c r="I15" s="60">
        <v>6070536.1900000004</v>
      </c>
      <c r="J15" s="69">
        <f t="shared" si="4"/>
        <v>4.7000163302237787</v>
      </c>
      <c r="K15" s="60">
        <v>10020545.92</v>
      </c>
      <c r="L15" s="29">
        <f t="shared" si="5"/>
        <v>90.292931354859633</v>
      </c>
      <c r="M15" s="60">
        <f t="shared" si="6"/>
        <v>16091082.109999999</v>
      </c>
      <c r="N15" s="70">
        <f t="shared" si="7"/>
        <v>11.472511274132266</v>
      </c>
    </row>
    <row r="16" spans="1:14" x14ac:dyDescent="0.25">
      <c r="A16" s="15" t="s">
        <v>32</v>
      </c>
      <c r="B16" s="7" t="s">
        <v>17</v>
      </c>
      <c r="C16" s="60">
        <v>4443157.2</v>
      </c>
      <c r="D16" s="69">
        <f t="shared" si="0"/>
        <v>3.5831140063099549</v>
      </c>
      <c r="E16" s="60">
        <v>0</v>
      </c>
      <c r="F16" s="29">
        <f t="shared" si="1"/>
        <v>0</v>
      </c>
      <c r="G16" s="60">
        <f t="shared" si="2"/>
        <v>4443157.2</v>
      </c>
      <c r="H16" s="70">
        <f t="shared" si="3"/>
        <v>3.2914928854790109</v>
      </c>
      <c r="I16" s="60">
        <v>6810398.8899999997</v>
      </c>
      <c r="J16" s="69">
        <f t="shared" si="4"/>
        <v>5.2728432870668538</v>
      </c>
      <c r="K16" s="60">
        <v>0</v>
      </c>
      <c r="L16" s="29">
        <f t="shared" si="5"/>
        <v>0</v>
      </c>
      <c r="M16" s="60">
        <f t="shared" si="6"/>
        <v>6810398.8899999997</v>
      </c>
      <c r="N16" s="70">
        <f t="shared" si="7"/>
        <v>4.8556323007205675</v>
      </c>
    </row>
    <row r="17" spans="1:14" x14ac:dyDescent="0.25">
      <c r="A17" s="15" t="s">
        <v>33</v>
      </c>
      <c r="B17" s="7" t="s">
        <v>18</v>
      </c>
      <c r="C17" s="60">
        <v>9515131.3300000001</v>
      </c>
      <c r="D17" s="69">
        <f t="shared" si="0"/>
        <v>7.6733275024349057</v>
      </c>
      <c r="E17" s="60">
        <v>0</v>
      </c>
      <c r="F17" s="29">
        <f t="shared" si="1"/>
        <v>0</v>
      </c>
      <c r="G17" s="60">
        <f t="shared" si="2"/>
        <v>9515131.3300000001</v>
      </c>
      <c r="H17" s="70">
        <f t="shared" si="3"/>
        <v>7.0488136402406463</v>
      </c>
      <c r="I17" s="60">
        <v>10185545.07</v>
      </c>
      <c r="J17" s="69">
        <f t="shared" si="4"/>
        <v>7.8859966669979285</v>
      </c>
      <c r="K17" s="60">
        <v>0</v>
      </c>
      <c r="L17" s="29">
        <f t="shared" si="5"/>
        <v>0</v>
      </c>
      <c r="M17" s="60">
        <f t="shared" si="6"/>
        <v>10185545.07</v>
      </c>
      <c r="N17" s="70">
        <f t="shared" si="7"/>
        <v>7.2620212767503762</v>
      </c>
    </row>
    <row r="18" spans="1:14" x14ac:dyDescent="0.25">
      <c r="A18" s="15" t="s">
        <v>34</v>
      </c>
      <c r="B18" s="7" t="s">
        <v>19</v>
      </c>
      <c r="C18" s="60">
        <v>8337511.0199999996</v>
      </c>
      <c r="D18" s="69">
        <f t="shared" si="0"/>
        <v>6.723654187505586</v>
      </c>
      <c r="E18" s="60">
        <v>0</v>
      </c>
      <c r="F18" s="29">
        <f t="shared" si="1"/>
        <v>0</v>
      </c>
      <c r="G18" s="60">
        <f t="shared" si="2"/>
        <v>8337511.0199999996</v>
      </c>
      <c r="H18" s="70">
        <f t="shared" si="3"/>
        <v>6.1764319761031299</v>
      </c>
      <c r="I18" s="60">
        <v>7969678.7300000004</v>
      </c>
      <c r="J18" s="69">
        <f t="shared" si="4"/>
        <v>6.1703973100994078</v>
      </c>
      <c r="K18" s="60">
        <v>0</v>
      </c>
      <c r="L18" s="29">
        <f t="shared" si="5"/>
        <v>0</v>
      </c>
      <c r="M18" s="60">
        <f t="shared" si="6"/>
        <v>7969678.7300000004</v>
      </c>
      <c r="N18" s="70">
        <f t="shared" si="7"/>
        <v>5.6821678278750101</v>
      </c>
    </row>
    <row r="19" spans="1:14" x14ac:dyDescent="0.25">
      <c r="A19" s="15" t="s">
        <v>35</v>
      </c>
      <c r="B19" s="7" t="s">
        <v>11</v>
      </c>
      <c r="C19" s="60">
        <v>13819481.73</v>
      </c>
      <c r="D19" s="69">
        <f t="shared" si="0"/>
        <v>11.144502955400165</v>
      </c>
      <c r="E19" s="60">
        <v>0</v>
      </c>
      <c r="F19" s="29">
        <f t="shared" si="1"/>
        <v>0</v>
      </c>
      <c r="G19" s="60">
        <f t="shared" si="2"/>
        <v>13819481.73</v>
      </c>
      <c r="H19" s="70">
        <f t="shared" si="3"/>
        <v>10.237478384807581</v>
      </c>
      <c r="I19" s="60">
        <v>11937753.039999999</v>
      </c>
      <c r="J19" s="69">
        <f t="shared" si="4"/>
        <v>9.24261588730905</v>
      </c>
      <c r="K19" s="60">
        <v>0</v>
      </c>
      <c r="L19" s="29">
        <f t="shared" si="5"/>
        <v>0</v>
      </c>
      <c r="M19" s="60">
        <f t="shared" si="6"/>
        <v>11937753.039999999</v>
      </c>
      <c r="N19" s="70">
        <f t="shared" si="7"/>
        <v>8.5112987058896259</v>
      </c>
    </row>
    <row r="20" spans="1:14" x14ac:dyDescent="0.25">
      <c r="A20" s="15" t="s">
        <v>36</v>
      </c>
      <c r="B20" s="7" t="s">
        <v>15</v>
      </c>
      <c r="C20" s="60">
        <v>5783565.6399999997</v>
      </c>
      <c r="D20" s="69">
        <f t="shared" si="0"/>
        <v>4.664065239712202</v>
      </c>
      <c r="E20" s="60">
        <v>0</v>
      </c>
      <c r="F20" s="29">
        <f t="shared" si="1"/>
        <v>0</v>
      </c>
      <c r="G20" s="60">
        <f t="shared" si="2"/>
        <v>5783565.6399999997</v>
      </c>
      <c r="H20" s="70">
        <f t="shared" si="3"/>
        <v>4.2844680707585274</v>
      </c>
      <c r="I20" s="60">
        <v>6095135.3300000001</v>
      </c>
      <c r="J20" s="69">
        <f t="shared" si="4"/>
        <v>4.7190618240798097</v>
      </c>
      <c r="K20" s="60">
        <v>0</v>
      </c>
      <c r="L20" s="29">
        <f t="shared" si="5"/>
        <v>0</v>
      </c>
      <c r="M20" s="60">
        <f t="shared" si="6"/>
        <v>6095135.3300000001</v>
      </c>
      <c r="N20" s="70">
        <f t="shared" si="7"/>
        <v>4.3456685083553337</v>
      </c>
    </row>
    <row r="21" spans="1:14" x14ac:dyDescent="0.25">
      <c r="A21" s="15" t="s">
        <v>37</v>
      </c>
      <c r="B21" s="7" t="s">
        <v>66</v>
      </c>
      <c r="C21" s="60">
        <v>10469783.140000001</v>
      </c>
      <c r="D21" s="69">
        <f t="shared" si="0"/>
        <v>8.4431913892134673</v>
      </c>
      <c r="E21" s="60">
        <v>0</v>
      </c>
      <c r="F21" s="29">
        <f t="shared" si="1"/>
        <v>0</v>
      </c>
      <c r="G21" s="60">
        <f t="shared" si="2"/>
        <v>10469783.140000001</v>
      </c>
      <c r="H21" s="70">
        <f t="shared" si="3"/>
        <v>7.7560201376215314</v>
      </c>
      <c r="I21" s="60">
        <v>14313681.129999999</v>
      </c>
      <c r="J21" s="69">
        <f t="shared" si="4"/>
        <v>11.082140514611764</v>
      </c>
      <c r="K21" s="60">
        <v>0</v>
      </c>
      <c r="L21" s="29">
        <f t="shared" si="5"/>
        <v>0</v>
      </c>
      <c r="M21" s="60">
        <f t="shared" si="6"/>
        <v>14313681.129999999</v>
      </c>
      <c r="N21" s="70">
        <f t="shared" si="7"/>
        <v>10.2052719025159</v>
      </c>
    </row>
    <row r="22" spans="1:14" x14ac:dyDescent="0.25">
      <c r="A22" s="15" t="s">
        <v>38</v>
      </c>
      <c r="B22" s="7" t="s">
        <v>22</v>
      </c>
      <c r="C22" s="60">
        <v>1744491.18</v>
      </c>
      <c r="D22" s="69">
        <f t="shared" si="0"/>
        <v>1.406817382230406</v>
      </c>
      <c r="E22" s="60">
        <v>0</v>
      </c>
      <c r="F22" s="29">
        <f t="shared" si="1"/>
        <v>0</v>
      </c>
      <c r="G22" s="60">
        <f t="shared" si="2"/>
        <v>1744491.18</v>
      </c>
      <c r="H22" s="70">
        <f t="shared" si="3"/>
        <v>1.2923198638461146</v>
      </c>
      <c r="I22" s="60">
        <v>1800273</v>
      </c>
      <c r="J22" s="69">
        <f t="shared" si="4"/>
        <v>1.3938328071907848</v>
      </c>
      <c r="K22" s="60">
        <v>0</v>
      </c>
      <c r="L22" s="29">
        <f t="shared" si="5"/>
        <v>0</v>
      </c>
      <c r="M22" s="60">
        <f t="shared" si="6"/>
        <v>1800273</v>
      </c>
      <c r="N22" s="70">
        <f t="shared" si="7"/>
        <v>1.2835465102859958</v>
      </c>
    </row>
    <row r="23" spans="1:14" x14ac:dyDescent="0.25">
      <c r="A23" s="15" t="s">
        <v>39</v>
      </c>
      <c r="B23" s="7" t="s">
        <v>20</v>
      </c>
      <c r="C23" s="60">
        <v>6809652.6900000004</v>
      </c>
      <c r="D23" s="69">
        <f t="shared" si="0"/>
        <v>5.4915369484665684</v>
      </c>
      <c r="E23" s="60">
        <v>0</v>
      </c>
      <c r="F23" s="29">
        <f t="shared" si="1"/>
        <v>0</v>
      </c>
      <c r="G23" s="60">
        <f t="shared" si="2"/>
        <v>6809652.6900000004</v>
      </c>
      <c r="H23" s="70">
        <f t="shared" si="3"/>
        <v>5.0445938265965484</v>
      </c>
      <c r="I23" s="60">
        <v>-39761.129999999997</v>
      </c>
      <c r="J23" s="69">
        <f t="shared" si="4"/>
        <v>-3.0784424054006106E-2</v>
      </c>
      <c r="K23" s="60">
        <v>0</v>
      </c>
      <c r="L23" s="29">
        <f t="shared" si="5"/>
        <v>0</v>
      </c>
      <c r="M23" s="60">
        <f t="shared" si="6"/>
        <v>-39761.129999999997</v>
      </c>
      <c r="N23" s="70">
        <f t="shared" si="7"/>
        <v>-2.8348622490326641E-2</v>
      </c>
    </row>
    <row r="24" spans="1:14" x14ac:dyDescent="0.25">
      <c r="A24" s="15" t="s">
        <v>40</v>
      </c>
      <c r="B24" s="7" t="s">
        <v>25</v>
      </c>
      <c r="C24" s="60">
        <v>18633777.990000002</v>
      </c>
      <c r="D24" s="69">
        <f t="shared" si="0"/>
        <v>15.026916199687726</v>
      </c>
      <c r="E24" s="60">
        <v>1090122.02</v>
      </c>
      <c r="F24" s="29">
        <f t="shared" si="1"/>
        <v>9.9224291337263839</v>
      </c>
      <c r="G24" s="60">
        <f t="shared" si="2"/>
        <v>19723900.010000002</v>
      </c>
      <c r="H24" s="68">
        <f t="shared" si="3"/>
        <v>14.611474146540301</v>
      </c>
      <c r="I24" s="60">
        <v>21722439.780000001</v>
      </c>
      <c r="J24" s="69">
        <f t="shared" si="4"/>
        <v>16.818254352306667</v>
      </c>
      <c r="K24" s="60">
        <v>1077272.8900000001</v>
      </c>
      <c r="L24" s="28">
        <f t="shared" si="5"/>
        <v>9.7070686451403692</v>
      </c>
      <c r="M24" s="60">
        <f t="shared" si="6"/>
        <v>22799712.670000002</v>
      </c>
      <c r="N24" s="68">
        <f t="shared" si="7"/>
        <v>16.255585476814851</v>
      </c>
    </row>
    <row r="25" spans="1:14" x14ac:dyDescent="0.25">
      <c r="A25" s="3"/>
      <c r="B25" s="4" t="s">
        <v>56</v>
      </c>
      <c r="C25" s="75">
        <f t="shared" ref="C25:F25" si="8">SUM(C11:C24)</f>
        <v>124002674.55000001</v>
      </c>
      <c r="D25" s="76">
        <f t="shared" si="8"/>
        <v>100</v>
      </c>
      <c r="E25" s="75">
        <f t="shared" si="8"/>
        <v>10986442.99</v>
      </c>
      <c r="F25" s="30">
        <f t="shared" si="8"/>
        <v>100</v>
      </c>
      <c r="G25" s="10">
        <f>SUM(G11:G24)</f>
        <v>134989117.54000002</v>
      </c>
      <c r="H25" s="58">
        <f t="shared" ref="H25" si="9">SUM(H11:H24)</f>
        <v>99.999999999999986</v>
      </c>
      <c r="I25" s="10">
        <f t="shared" ref="I25:N25" si="10">SUM(I11:I24)</f>
        <v>129159895.7</v>
      </c>
      <c r="J25" s="57">
        <f t="shared" si="10"/>
        <v>100.00000000000001</v>
      </c>
      <c r="K25" s="10">
        <f t="shared" si="10"/>
        <v>11097818.810000001</v>
      </c>
      <c r="L25" s="58">
        <f t="shared" si="10"/>
        <v>100</v>
      </c>
      <c r="M25" s="10">
        <f>SUM(M11:M24)</f>
        <v>140257714.51000002</v>
      </c>
      <c r="N25" s="58">
        <f t="shared" si="10"/>
        <v>100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31.05.2025.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9" t="s">
        <v>59</v>
      </c>
      <c r="B7" s="82" t="s">
        <v>10</v>
      </c>
      <c r="C7" s="78" t="s">
        <v>54</v>
      </c>
      <c r="D7" s="78"/>
      <c r="E7" s="78"/>
      <c r="F7" s="78"/>
      <c r="G7" s="78"/>
      <c r="H7" s="78" t="s">
        <v>55</v>
      </c>
      <c r="I7" s="78"/>
      <c r="J7" s="78"/>
      <c r="K7" s="78"/>
      <c r="L7" s="85"/>
    </row>
    <row r="8" spans="1:12" ht="21" customHeight="1" x14ac:dyDescent="0.25">
      <c r="A8" s="80"/>
      <c r="B8" s="83"/>
      <c r="C8" s="87" t="s">
        <v>26</v>
      </c>
      <c r="D8" s="87"/>
      <c r="E8" s="88" t="s">
        <v>60</v>
      </c>
      <c r="F8" s="83" t="s">
        <v>57</v>
      </c>
      <c r="G8" s="83"/>
      <c r="H8" s="87" t="s">
        <v>26</v>
      </c>
      <c r="I8" s="87"/>
      <c r="J8" s="88" t="s">
        <v>61</v>
      </c>
      <c r="K8" s="83" t="s">
        <v>57</v>
      </c>
      <c r="L8" s="86"/>
    </row>
    <row r="9" spans="1:12" ht="18.75" customHeight="1" thickBot="1" x14ac:dyDescent="0.3">
      <c r="A9" s="81"/>
      <c r="B9" s="84"/>
      <c r="C9" s="49" t="s">
        <v>65</v>
      </c>
      <c r="D9" s="49" t="s">
        <v>74</v>
      </c>
      <c r="E9" s="89"/>
      <c r="F9" s="33" t="s">
        <v>67</v>
      </c>
      <c r="G9" s="33" t="s">
        <v>75</v>
      </c>
      <c r="H9" s="61" t="s">
        <v>65</v>
      </c>
      <c r="I9" s="61" t="s">
        <v>74</v>
      </c>
      <c r="J9" s="89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2025-06-24T11:39:29Z</dcterms:modified>
</cp:coreProperties>
</file>