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 (2024-2025)/V - 2025/Jezici/BS EVLADA 2X0625/"/>
    </mc:Choice>
  </mc:AlternateContent>
  <xr:revisionPtr revIDLastSave="38" documentId="13_ncr:1_{A918DC9A-987F-4588-AAC7-19E5F99FFA5F}" xr6:coauthVersionLast="47" xr6:coauthVersionMax="47" xr10:uidLastSave="{DE9CFCD7-5B4C-4638-93DA-2700262CF0B6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4" l="1"/>
  <c r="F24" i="24" s="1"/>
  <c r="C35" i="24"/>
  <c r="D18" i="24" s="1"/>
  <c r="E34" i="24"/>
  <c r="F34" i="24" s="1"/>
  <c r="C34" i="24"/>
  <c r="D34" i="24" s="1"/>
  <c r="D30" i="24"/>
  <c r="E29" i="24"/>
  <c r="F29" i="24" s="1"/>
  <c r="F35" i="24" s="1"/>
  <c r="C29" i="24"/>
  <c r="D29" i="24" s="1"/>
  <c r="D35" i="24" s="1"/>
  <c r="D25" i="24"/>
  <c r="D19" i="24"/>
  <c r="D13" i="24"/>
  <c r="E35" i="25"/>
  <c r="F24" i="25" s="1"/>
  <c r="E34" i="25"/>
  <c r="F34" i="25" s="1"/>
  <c r="C34" i="25"/>
  <c r="D34" i="25" s="1"/>
  <c r="E29" i="25"/>
  <c r="F29" i="25" s="1"/>
  <c r="C29" i="25"/>
  <c r="C35" i="25" s="1"/>
  <c r="F25" i="25"/>
  <c r="F19" i="25"/>
  <c r="F13" i="25"/>
  <c r="D26" i="24" l="1"/>
  <c r="F14" i="24"/>
  <c r="F21" i="24"/>
  <c r="F32" i="24"/>
  <c r="D16" i="24"/>
  <c r="D28" i="24"/>
  <c r="F28" i="24"/>
  <c r="D24" i="24"/>
  <c r="F13" i="24"/>
  <c r="F19" i="24"/>
  <c r="F25" i="24"/>
  <c r="F30" i="24"/>
  <c r="D14" i="24"/>
  <c r="D20" i="24"/>
  <c r="D31" i="24"/>
  <c r="F20" i="24"/>
  <c r="F26" i="24"/>
  <c r="F31" i="24"/>
  <c r="D15" i="24"/>
  <c r="D21" i="24"/>
  <c r="D27" i="24"/>
  <c r="D32" i="24"/>
  <c r="F15" i="24"/>
  <c r="F27" i="24"/>
  <c r="D22" i="24"/>
  <c r="D33" i="24"/>
  <c r="F16" i="24"/>
  <c r="F22" i="24"/>
  <c r="F33" i="24"/>
  <c r="D11" i="24"/>
  <c r="D17" i="24"/>
  <c r="D23" i="24"/>
  <c r="F11" i="24"/>
  <c r="F17" i="24"/>
  <c r="F23" i="24"/>
  <c r="D12" i="24"/>
  <c r="F12" i="24"/>
  <c r="F18" i="24"/>
  <c r="D30" i="25"/>
  <c r="D25" i="25"/>
  <c r="D19" i="25"/>
  <c r="D13" i="25"/>
  <c r="D24" i="25"/>
  <c r="D18" i="25"/>
  <c r="D12" i="25"/>
  <c r="D23" i="25"/>
  <c r="D17" i="25"/>
  <c r="D11" i="25"/>
  <c r="D33" i="25"/>
  <c r="D28" i="25"/>
  <c r="D22" i="25"/>
  <c r="D16" i="25"/>
  <c r="D32" i="25"/>
  <c r="D27" i="25"/>
  <c r="D21" i="25"/>
  <c r="D15" i="25"/>
  <c r="D31" i="25"/>
  <c r="D26" i="25"/>
  <c r="D20" i="25"/>
  <c r="D14" i="25"/>
  <c r="F30" i="25"/>
  <c r="F27" i="25"/>
  <c r="F14" i="25"/>
  <c r="F20" i="25"/>
  <c r="F26" i="25"/>
  <c r="F31" i="25"/>
  <c r="F15" i="25"/>
  <c r="F21" i="25"/>
  <c r="F32" i="25"/>
  <c r="F16" i="25"/>
  <c r="F22" i="25"/>
  <c r="F28" i="25"/>
  <c r="F33" i="25"/>
  <c r="F11" i="25"/>
  <c r="F17" i="25"/>
  <c r="F23" i="25"/>
  <c r="D29" i="25"/>
  <c r="F12" i="25"/>
  <c r="F18" i="25"/>
  <c r="I29" i="25"/>
  <c r="E33" i="23" l="1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E34" i="23" l="1"/>
  <c r="C34" i="23"/>
  <c r="C29" i="23"/>
  <c r="E29" i="23"/>
  <c r="I34" i="24"/>
  <c r="G34" i="24"/>
  <c r="G29" i="24"/>
  <c r="I29" i="24"/>
  <c r="G35" i="24" l="1"/>
  <c r="E35" i="23"/>
  <c r="C35" i="23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J29" i="25" s="1"/>
  <c r="H23" i="24"/>
  <c r="G35" i="25"/>
  <c r="G34" i="23"/>
  <c r="I35" i="24"/>
  <c r="J34" i="24" s="1"/>
  <c r="I34" i="23"/>
  <c r="I29" i="23"/>
  <c r="G29" i="23"/>
  <c r="I35" i="23" l="1"/>
  <c r="J27" i="23"/>
  <c r="H34" i="25"/>
  <c r="H22" i="25"/>
  <c r="H33" i="25"/>
  <c r="H21" i="25"/>
  <c r="H32" i="25"/>
  <c r="H20" i="25"/>
  <c r="H31" i="25"/>
  <c r="H19" i="25"/>
  <c r="H17" i="25"/>
  <c r="H30" i="25"/>
  <c r="H18" i="25"/>
  <c r="H28" i="25"/>
  <c r="H16" i="25"/>
  <c r="H14" i="25"/>
  <c r="H27" i="25"/>
  <c r="H15" i="25"/>
  <c r="H26" i="25"/>
  <c r="H24" i="25"/>
  <c r="H12" i="25"/>
  <c r="H13" i="25"/>
  <c r="H23" i="25"/>
  <c r="H11" i="25"/>
  <c r="H25" i="25"/>
  <c r="H29" i="25"/>
  <c r="J34" i="25"/>
  <c r="J15" i="25"/>
  <c r="J11" i="25"/>
  <c r="J16" i="25"/>
  <c r="J28" i="25"/>
  <c r="J14" i="25"/>
  <c r="J17" i="25"/>
  <c r="J12" i="25"/>
  <c r="J30" i="25"/>
  <c r="J24" i="25"/>
  <c r="J18" i="25"/>
  <c r="J19" i="25"/>
  <c r="J31" i="25"/>
  <c r="J20" i="25"/>
  <c r="J32" i="25"/>
  <c r="J21" i="25"/>
  <c r="J22" i="25"/>
  <c r="J23" i="25"/>
  <c r="J25" i="25"/>
  <c r="J33" i="25"/>
  <c r="J13" i="25"/>
  <c r="J26" i="25"/>
  <c r="J27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 l="1"/>
  <c r="J30" i="23"/>
  <c r="J33" i="23"/>
  <c r="J12" i="23"/>
  <c r="J11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<sst xmlns="http://schemas.openxmlformats.org/spreadsheetml/2006/main" count="209" uniqueCount="63">
  <si>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</si>
  <si>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</si>
  <si>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</si>
  <si>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</si>
  <si>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</si>
  <si>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</si>
  <si>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</si>
  <si>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</si>
  <si>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</si>
  <si>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</si>
  <si>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</si>
  <si>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</si>
  <si>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</si>
  <si>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</si>
  <si>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</si>
  <si>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</si>
  <si>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</si>
  <si>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</si>
  <si>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</si>
  <si>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</si>
  <si>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</si>
  <si>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</si>
  <si>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</si>
  <si>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</si>
  <si>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</si>
  <si>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</si>
  <si>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</si>
  <si>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</si>
  <si>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</si>
  <si>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</si>
  <si>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</si>
  <si>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</si>
  <si>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</si>
  <si>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</si>
  <si>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</si>
  <si>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</si>
  <si>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</si>
  <si>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</si>
  <si>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</si>
  <si>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</si>
  <si>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</si>
  <si>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</si>
  <si>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</si>
  <si>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</si>
  <si>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</si>
  <si>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</si>
  <si>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</si>
  <si>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</si>
  <si>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</si>
  <si>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</si>
  <si>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</si>
  <si>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</si>
  <si>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</si>
  <si>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</si>
  <si>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</si>
  <si>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</si>
  <si>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</si>
  <si>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</si>
  <si>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</si>
  <si>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</si>
  <si>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</si>
  <si>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I-V-2024</t>
  </si>
  <si>
    <t>I-V-2025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</si>
</sst>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4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56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4"/>
      <c r="B8" s="58" t="s">
        <v>26</v>
      </c>
      <c r="C8" s="58"/>
      <c r="D8" s="58"/>
      <c r="E8" s="58"/>
      <c r="F8" s="58"/>
      <c r="G8" s="58"/>
      <c r="H8" s="58"/>
      <c r="I8" s="58"/>
      <c r="J8" s="61"/>
    </row>
    <row r="9" spans="1:12" ht="38.25" customHeight="1" x14ac:dyDescent="0.25">
      <c r="A9" s="11" t="s">
        <v>52</v>
      </c>
      <c r="B9" s="59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53" t="s">
        <v>53</v>
      </c>
    </row>
    <row r="10" spans="1:12" ht="31.5" customHeight="1" thickBot="1" x14ac:dyDescent="0.3">
      <c r="A10" s="10"/>
      <c r="B10" s="60"/>
      <c r="C10" s="12" t="s">
        <v>61</v>
      </c>
      <c r="D10" s="12" t="s">
        <v>25</v>
      </c>
      <c r="E10" s="12" t="s">
        <v>61</v>
      </c>
      <c r="F10" s="12" t="s">
        <v>25</v>
      </c>
      <c r="G10" s="12" t="s">
        <v>62</v>
      </c>
      <c r="H10" s="12" t="s">
        <v>25</v>
      </c>
      <c r="I10" s="12" t="s">
        <v>62</v>
      </c>
      <c r="J10" s="52" t="s">
        <v>25</v>
      </c>
    </row>
    <row r="11" spans="1:12" x14ac:dyDescent="0.25">
      <c r="A11" s="32" t="s">
        <v>0</v>
      </c>
      <c r="B11" s="13" t="s">
        <v>27</v>
      </c>
      <c r="C11" s="28">
        <f>FBiH!C11+RS!C11</f>
        <v>7164</v>
      </c>
      <c r="D11" s="50">
        <f t="shared" ref="D11:D34" si="0">C11/C$35*100</f>
        <v>9.4199944773901727</v>
      </c>
      <c r="E11" s="28">
        <f>FBiH!E11+RS!E11</f>
        <v>9307390.2899999991</v>
      </c>
      <c r="F11" s="47">
        <f t="shared" ref="F11:F34" si="1">E11/E$35*100</f>
        <v>5.1054963311499977</v>
      </c>
      <c r="G11" s="28">
        <f>FBiH!G11+RS!G11</f>
        <v>7267</v>
      </c>
      <c r="H11" s="50">
        <f t="shared" ref="H11:H34" si="2">G11/G$35*100</f>
        <v>8.9660703269586683</v>
      </c>
      <c r="I11" s="28">
        <f>FBiH!I11+RS!I11</f>
        <v>10109573.210000001</v>
      </c>
      <c r="J11" s="47">
        <f>I11/I$35*100</f>
        <v>5.0676048972278505</v>
      </c>
    </row>
    <row r="12" spans="1:12" x14ac:dyDescent="0.25">
      <c r="A12" s="33" t="s">
        <v>1</v>
      </c>
      <c r="B12" s="13" t="s">
        <v>28</v>
      </c>
      <c r="C12" s="28">
        <f>FBiH!C12+RS!C12</f>
        <v>16158</v>
      </c>
      <c r="D12" s="50">
        <f t="shared" si="0"/>
        <v>21.246268951098603</v>
      </c>
      <c r="E12" s="28">
        <f>FBiH!E12+RS!E12</f>
        <v>3578911.06</v>
      </c>
      <c r="F12" s="47">
        <f t="shared" si="1"/>
        <v>1.9631837407714587</v>
      </c>
      <c r="G12" s="28">
        <f>FBiH!G12+RS!G12</f>
        <v>18149</v>
      </c>
      <c r="H12" s="50">
        <f t="shared" si="2"/>
        <v>22.392350400987045</v>
      </c>
      <c r="I12" s="28">
        <f>FBiH!I12+RS!I12</f>
        <v>4404996.59</v>
      </c>
      <c r="J12" s="47">
        <f>I12/I$35*100</f>
        <v>2.2080835489350967</v>
      </c>
      <c r="L12" s="1"/>
    </row>
    <row r="13" spans="1:12" x14ac:dyDescent="0.25">
      <c r="A13" s="33" t="s">
        <v>2</v>
      </c>
      <c r="B13" s="13" t="s">
        <v>29</v>
      </c>
      <c r="C13" s="28">
        <f>FBiH!C13+RS!C13</f>
        <v>11882</v>
      </c>
      <c r="D13" s="50">
        <f t="shared" si="0"/>
        <v>15.623726183745118</v>
      </c>
      <c r="E13" s="28">
        <f>FBiH!E13+RS!E13</f>
        <v>29703389.359999999</v>
      </c>
      <c r="F13" s="47">
        <f t="shared" si="1"/>
        <v>16.29356249980572</v>
      </c>
      <c r="G13" s="28">
        <f>FBiH!G13+RS!G13</f>
        <v>12843</v>
      </c>
      <c r="H13" s="50">
        <f t="shared" si="2"/>
        <v>15.845774213448488</v>
      </c>
      <c r="I13" s="28">
        <f>FBiH!I13+RS!I13</f>
        <v>33094386.149999999</v>
      </c>
      <c r="J13" s="47">
        <f t="shared" ref="J13:J34" si="3">I13/I$35*100</f>
        <v>16.589154639940489</v>
      </c>
    </row>
    <row r="14" spans="1:12" x14ac:dyDescent="0.25">
      <c r="A14" s="33" t="s">
        <v>3</v>
      </c>
      <c r="B14" s="13" t="s">
        <v>30</v>
      </c>
      <c r="C14" s="28">
        <f>FBiH!C14+RS!C14</f>
        <v>2</v>
      </c>
      <c r="D14" s="50">
        <f t="shared" si="0"/>
        <v>2.6298142036265139E-3</v>
      </c>
      <c r="E14" s="28">
        <f>FBiH!E14+RS!E14</f>
        <v>434.58</v>
      </c>
      <c r="F14" s="47">
        <f t="shared" si="1"/>
        <v>2.3838546858564864E-4</v>
      </c>
      <c r="G14" s="28">
        <f>FBiH!G14+RS!G14</f>
        <v>0</v>
      </c>
      <c r="H14" s="50">
        <f t="shared" si="2"/>
        <v>0</v>
      </c>
      <c r="I14" s="28">
        <f>FBiH!I14+RS!I14</f>
        <v>0</v>
      </c>
      <c r="J14" s="47">
        <f t="shared" si="3"/>
        <v>0</v>
      </c>
    </row>
    <row r="15" spans="1:12" x14ac:dyDescent="0.25">
      <c r="A15" s="33" t="s">
        <v>4</v>
      </c>
      <c r="B15" s="13" t="s">
        <v>31</v>
      </c>
      <c r="C15" s="28">
        <f>FBiH!C15+RS!C15</f>
        <v>1</v>
      </c>
      <c r="D15" s="50">
        <f t="shared" si="0"/>
        <v>1.314907101813257E-3</v>
      </c>
      <c r="E15" s="28">
        <f>FBiH!E15+RS!E15</f>
        <v>8822</v>
      </c>
      <c r="F15" s="47">
        <f t="shared" si="1"/>
        <v>4.8392392743858261E-3</v>
      </c>
      <c r="G15" s="28">
        <f>FBiH!G15+RS!G15</f>
        <v>1</v>
      </c>
      <c r="H15" s="50">
        <f t="shared" si="2"/>
        <v>1.2338062924120913E-3</v>
      </c>
      <c r="I15" s="28">
        <f>FBiH!I15+RS!I15</f>
        <v>6845</v>
      </c>
      <c r="J15" s="47">
        <f t="shared" si="3"/>
        <v>3.4311790221977761E-3</v>
      </c>
    </row>
    <row r="16" spans="1:12" x14ac:dyDescent="0.25">
      <c r="A16" s="33" t="s">
        <v>5</v>
      </c>
      <c r="B16" s="13" t="s">
        <v>32</v>
      </c>
      <c r="C16" s="28">
        <f>FBiH!C16+RS!C16</f>
        <v>0</v>
      </c>
      <c r="D16" s="50">
        <f t="shared" si="0"/>
        <v>0</v>
      </c>
      <c r="E16" s="28">
        <f>FBiH!E16+RS!E16</f>
        <v>0</v>
      </c>
      <c r="F16" s="47">
        <f t="shared" si="1"/>
        <v>0</v>
      </c>
      <c r="G16" s="28">
        <f>FBiH!G16+RS!G16</f>
        <v>0</v>
      </c>
      <c r="H16" s="50">
        <f t="shared" si="2"/>
        <v>0</v>
      </c>
      <c r="I16" s="28">
        <f>FBiH!I16+RS!I16</f>
        <v>0</v>
      </c>
      <c r="J16" s="47">
        <f t="shared" si="3"/>
        <v>0</v>
      </c>
    </row>
    <row r="17" spans="1:10" x14ac:dyDescent="0.25">
      <c r="A17" s="33" t="s">
        <v>6</v>
      </c>
      <c r="B17" s="13" t="s">
        <v>33</v>
      </c>
      <c r="C17" s="28">
        <f>FBiH!C17+RS!C17</f>
        <v>131</v>
      </c>
      <c r="D17" s="50">
        <f t="shared" si="0"/>
        <v>0.17225283033753666</v>
      </c>
      <c r="E17" s="28">
        <f>FBiH!E17+RS!E17</f>
        <v>103715.96</v>
      </c>
      <c r="F17" s="47">
        <f t="shared" si="1"/>
        <v>5.6892580708754185E-2</v>
      </c>
      <c r="G17" s="28">
        <f>FBiH!G17+RS!G17</f>
        <v>112</v>
      </c>
      <c r="H17" s="50">
        <f t="shared" si="2"/>
        <v>0.13818630475015423</v>
      </c>
      <c r="I17" s="28">
        <f>FBiH!I17+RS!I17</f>
        <v>280619</v>
      </c>
      <c r="J17" s="47">
        <f t="shared" si="3"/>
        <v>0.14066530694377177</v>
      </c>
    </row>
    <row r="18" spans="1:10" x14ac:dyDescent="0.25">
      <c r="A18" s="33" t="s">
        <v>7</v>
      </c>
      <c r="B18" s="13" t="s">
        <v>34</v>
      </c>
      <c r="C18" s="28">
        <f>FBiH!C18+RS!C18</f>
        <v>1193</v>
      </c>
      <c r="D18" s="50">
        <f t="shared" si="0"/>
        <v>1.5686841724632157</v>
      </c>
      <c r="E18" s="28">
        <f>FBiH!E18+RS!E18</f>
        <v>8423335.3200000003</v>
      </c>
      <c r="F18" s="47">
        <f t="shared" si="1"/>
        <v>4.6205548743896285</v>
      </c>
      <c r="G18" s="28">
        <f>FBiH!G18+RS!G18</f>
        <v>1073</v>
      </c>
      <c r="H18" s="50">
        <f t="shared" si="2"/>
        <v>1.323874151758174</v>
      </c>
      <c r="I18" s="28">
        <f>FBiH!I18+RS!I18</f>
        <v>8102223.9499999993</v>
      </c>
      <c r="J18" s="47">
        <f t="shared" si="3"/>
        <v>4.0613850767550623</v>
      </c>
    </row>
    <row r="19" spans="1:10" x14ac:dyDescent="0.25">
      <c r="A19" s="33" t="s">
        <v>8</v>
      </c>
      <c r="B19" s="13" t="s">
        <v>35</v>
      </c>
      <c r="C19" s="28">
        <f>FBiH!C19+RS!C19</f>
        <v>1320</v>
      </c>
      <c r="D19" s="50">
        <f t="shared" si="0"/>
        <v>1.7356773743934992</v>
      </c>
      <c r="E19" s="28">
        <f>FBiH!E19+RS!E19</f>
        <v>4083954</v>
      </c>
      <c r="F19" s="47">
        <f t="shared" si="1"/>
        <v>2.2402211053712415</v>
      </c>
      <c r="G19" s="28">
        <f>FBiH!G19+RS!G19</f>
        <v>1389</v>
      </c>
      <c r="H19" s="50">
        <f t="shared" si="2"/>
        <v>1.7137569401603949</v>
      </c>
      <c r="I19" s="28">
        <f>FBiH!I19+RS!I19</f>
        <v>4570857.74</v>
      </c>
      <c r="J19" s="47">
        <f t="shared" si="3"/>
        <v>2.2912244252649141</v>
      </c>
    </row>
    <row r="20" spans="1:10" s="19" customFormat="1" x14ac:dyDescent="0.25">
      <c r="A20" s="33" t="s">
        <v>9</v>
      </c>
      <c r="B20" s="13" t="s">
        <v>36</v>
      </c>
      <c r="C20" s="28">
        <f>FBiH!C20+RS!C20</f>
        <v>26498</v>
      </c>
      <c r="D20" s="50">
        <f t="shared" si="0"/>
        <v>34.842408383847683</v>
      </c>
      <c r="E20" s="28">
        <f>FBiH!E20+RS!E20</f>
        <v>77636348.460000008</v>
      </c>
      <c r="F20" s="47">
        <f t="shared" si="1"/>
        <v>42.586813260885918</v>
      </c>
      <c r="G20" s="28">
        <f>FBiH!G20+RS!G20</f>
        <v>27551</v>
      </c>
      <c r="H20" s="50">
        <f t="shared" si="2"/>
        <v>33.992597162245524</v>
      </c>
      <c r="I20" s="28">
        <f>FBiH!I20+RS!I20</f>
        <v>82542899.989999995</v>
      </c>
      <c r="J20" s="47">
        <f t="shared" si="3"/>
        <v>41.37610911279139</v>
      </c>
    </row>
    <row r="21" spans="1:10" s="19" customFormat="1" x14ac:dyDescent="0.25">
      <c r="A21" s="33" t="s">
        <v>10</v>
      </c>
      <c r="B21" s="13" t="s">
        <v>37</v>
      </c>
      <c r="C21" s="28">
        <f>FBiH!C21+RS!C21</f>
        <v>1</v>
      </c>
      <c r="D21" s="50">
        <f t="shared" si="0"/>
        <v>1.314907101813257E-3</v>
      </c>
      <c r="E21" s="28">
        <f>FBiH!E21+RS!E21</f>
        <v>815.7</v>
      </c>
      <c r="F21" s="47">
        <f t="shared" si="1"/>
        <v>4.4744587124422106E-4</v>
      </c>
      <c r="G21" s="28">
        <f>FBiH!G21+RS!G21</f>
        <v>0</v>
      </c>
      <c r="H21" s="50">
        <f t="shared" si="2"/>
        <v>0</v>
      </c>
      <c r="I21" s="28">
        <f>FBiH!I21+RS!I21</f>
        <v>0</v>
      </c>
      <c r="J21" s="47">
        <f t="shared" si="3"/>
        <v>0</v>
      </c>
    </row>
    <row r="22" spans="1:10" x14ac:dyDescent="0.25">
      <c r="A22" s="33" t="s">
        <v>11</v>
      </c>
      <c r="B22" s="13" t="s">
        <v>38</v>
      </c>
      <c r="C22" s="28">
        <f>FBiH!C22+RS!C22</f>
        <v>0</v>
      </c>
      <c r="D22" s="50">
        <f t="shared" si="0"/>
        <v>0</v>
      </c>
      <c r="E22" s="28">
        <f>FBiH!E22+RS!E22</f>
        <v>0</v>
      </c>
      <c r="F22" s="47">
        <f t="shared" si="1"/>
        <v>0</v>
      </c>
      <c r="G22" s="28">
        <f>FBiH!G22+RS!G22</f>
        <v>0</v>
      </c>
      <c r="H22" s="50">
        <f t="shared" si="2"/>
        <v>0</v>
      </c>
      <c r="I22" s="28">
        <f>FBiH!I22+RS!I22</f>
        <v>386</v>
      </c>
      <c r="J22" s="47">
        <f t="shared" si="3"/>
        <v>1.9348942331166424E-4</v>
      </c>
    </row>
    <row r="23" spans="1:10" x14ac:dyDescent="0.25">
      <c r="A23" s="33" t="s">
        <v>12</v>
      </c>
      <c r="B23" s="13" t="s">
        <v>39</v>
      </c>
      <c r="C23" s="28">
        <f>FBiH!C23+RS!C23</f>
        <v>619</v>
      </c>
      <c r="D23" s="50">
        <f t="shared" si="0"/>
        <v>0.81392749602240599</v>
      </c>
      <c r="E23" s="28">
        <f>FBiH!E23+RS!E23</f>
        <v>1377102.27</v>
      </c>
      <c r="F23" s="47">
        <f t="shared" si="1"/>
        <v>0.75539870662320041</v>
      </c>
      <c r="G23" s="28">
        <f>FBiH!G23+RS!G23</f>
        <v>466</v>
      </c>
      <c r="H23" s="50">
        <f t="shared" si="2"/>
        <v>0.57495373226403457</v>
      </c>
      <c r="I23" s="28">
        <f>FBiH!I23+RS!I23</f>
        <v>1099282.46</v>
      </c>
      <c r="J23" s="47">
        <f t="shared" si="3"/>
        <v>0.55103504984981244</v>
      </c>
    </row>
    <row r="24" spans="1:10" x14ac:dyDescent="0.25">
      <c r="A24" s="33" t="s">
        <v>13</v>
      </c>
      <c r="B24" s="13" t="s">
        <v>40</v>
      </c>
      <c r="C24" s="28">
        <f>FBiH!C24+RS!C24</f>
        <v>255</v>
      </c>
      <c r="D24" s="50">
        <f t="shared" si="0"/>
        <v>0.33530131096238047</v>
      </c>
      <c r="E24" s="28">
        <f>FBiH!E24+RS!E24</f>
        <v>1445063.6799999999</v>
      </c>
      <c r="F24" s="47">
        <f t="shared" si="1"/>
        <v>0.79267840787174237</v>
      </c>
      <c r="G24" s="28">
        <f>FBiH!G24+RS!G24</f>
        <v>350</v>
      </c>
      <c r="H24" s="50">
        <f t="shared" si="2"/>
        <v>0.43183220234423197</v>
      </c>
      <c r="I24" s="28">
        <f>FBiH!I24+RS!I24</f>
        <v>1036001.6</v>
      </c>
      <c r="J24" s="47">
        <f t="shared" si="3"/>
        <v>0.51931438376673955</v>
      </c>
    </row>
    <row r="25" spans="1:10" x14ac:dyDescent="0.25">
      <c r="A25" s="33" t="s">
        <v>14</v>
      </c>
      <c r="B25" s="13" t="s">
        <v>41</v>
      </c>
      <c r="C25" s="28">
        <f>FBiH!C25+RS!C25</f>
        <v>51</v>
      </c>
      <c r="D25" s="50">
        <f t="shared" si="0"/>
        <v>6.70602621924761E-2</v>
      </c>
      <c r="E25" s="28">
        <f>FBiH!E25+RS!E25</f>
        <v>80025</v>
      </c>
      <c r="F25" s="47">
        <f t="shared" si="1"/>
        <v>4.3897089427876415E-2</v>
      </c>
      <c r="G25" s="28">
        <f>FBiH!G25+RS!G25</f>
        <v>55</v>
      </c>
      <c r="H25" s="50">
        <f t="shared" si="2"/>
        <v>6.7859346082665015E-2</v>
      </c>
      <c r="I25" s="28">
        <f>FBiH!I25+RS!I25</f>
        <v>94516</v>
      </c>
      <c r="J25" s="47">
        <f t="shared" si="3"/>
        <v>4.7377840242811546E-2</v>
      </c>
    </row>
    <row r="26" spans="1:10" x14ac:dyDescent="0.25">
      <c r="A26" s="33" t="s">
        <v>15</v>
      </c>
      <c r="B26" s="13" t="s">
        <v>42</v>
      </c>
      <c r="C26" s="28">
        <f>FBiH!C26+RS!C26</f>
        <v>2439</v>
      </c>
      <c r="D26" s="50">
        <f t="shared" si="0"/>
        <v>3.2070584213225333</v>
      </c>
      <c r="E26" s="28">
        <f>FBiH!E26+RS!E26</f>
        <v>580585.78</v>
      </c>
      <c r="F26" s="47">
        <f t="shared" si="1"/>
        <v>0.31847580012762738</v>
      </c>
      <c r="G26" s="28">
        <f>FBiH!G26+RS!G26</f>
        <v>3258</v>
      </c>
      <c r="H26" s="50">
        <f t="shared" si="2"/>
        <v>4.0197409006785936</v>
      </c>
      <c r="I26" s="28">
        <f>FBiH!I26+RS!I26</f>
        <v>642679.43000000005</v>
      </c>
      <c r="J26" s="47">
        <f t="shared" si="3"/>
        <v>0.32215459141183705</v>
      </c>
    </row>
    <row r="27" spans="1:10" x14ac:dyDescent="0.25">
      <c r="A27" s="33" t="s">
        <v>16</v>
      </c>
      <c r="B27" s="13" t="s">
        <v>43</v>
      </c>
      <c r="C27" s="28">
        <f>FBiH!C27+RS!C27</f>
        <v>1</v>
      </c>
      <c r="D27" s="50">
        <f t="shared" si="0"/>
        <v>1.314907101813257E-3</v>
      </c>
      <c r="E27" s="28">
        <f>FBiH!E27+RS!E27</f>
        <v>200</v>
      </c>
      <c r="F27" s="47">
        <f t="shared" si="1"/>
        <v>1.0970843968229033E-4</v>
      </c>
      <c r="G27" s="28">
        <f>FBiH!G27+RS!G27</f>
        <v>0</v>
      </c>
      <c r="H27" s="50">
        <f t="shared" si="2"/>
        <v>0</v>
      </c>
      <c r="I27" s="28">
        <f>FBiH!I27+RS!I27</f>
        <v>0</v>
      </c>
      <c r="J27" s="47">
        <f>I27/I$35*100</f>
        <v>0</v>
      </c>
    </row>
    <row r="28" spans="1:10" x14ac:dyDescent="0.25">
      <c r="A28" s="33" t="s">
        <v>17</v>
      </c>
      <c r="B28" s="13" t="s">
        <v>44</v>
      </c>
      <c r="C28" s="28">
        <f>FBiH!C28+RS!C28</f>
        <v>235</v>
      </c>
      <c r="D28" s="50">
        <f t="shared" si="0"/>
        <v>0.3090031689261154</v>
      </c>
      <c r="E28" s="28">
        <f>FBiH!E28+RS!E28</f>
        <v>118344.12</v>
      </c>
      <c r="F28" s="47">
        <f t="shared" si="1"/>
        <v>6.4916743753868633E-2</v>
      </c>
      <c r="G28" s="28">
        <f>FBiH!G28+RS!G28</f>
        <v>443</v>
      </c>
      <c r="H28" s="50">
        <f t="shared" si="2"/>
        <v>0.54657618753855652</v>
      </c>
      <c r="I28" s="28">
        <f>FBiH!I28+RS!I28</f>
        <v>190235.06</v>
      </c>
      <c r="J28" s="47">
        <f t="shared" si="3"/>
        <v>9.5358735888756069E-2</v>
      </c>
    </row>
    <row r="29" spans="1:10" x14ac:dyDescent="0.25">
      <c r="A29" s="34" t="s">
        <v>23</v>
      </c>
      <c r="B29" s="7" t="s">
        <v>45</v>
      </c>
      <c r="C29" s="29">
        <f>SUM(C11:C28)</f>
        <v>67950</v>
      </c>
      <c r="D29" s="51">
        <f t="shared" si="0"/>
        <v>89.34793756821081</v>
      </c>
      <c r="E29" s="29">
        <f>SUM(E11:E28)</f>
        <v>136448437.58000001</v>
      </c>
      <c r="F29" s="48">
        <f t="shared" si="1"/>
        <v>74.847725919940927</v>
      </c>
      <c r="G29" s="29">
        <f>SUM(G11:G28)</f>
        <v>72957</v>
      </c>
      <c r="H29" s="51">
        <f t="shared" si="2"/>
        <v>90.014805675508953</v>
      </c>
      <c r="I29" s="29">
        <f>SUM(I11:I28)</f>
        <v>146175502.18000001</v>
      </c>
      <c r="J29" s="48">
        <f t="shared" si="3"/>
        <v>73.273092277464045</v>
      </c>
    </row>
    <row r="30" spans="1:10" x14ac:dyDescent="0.25">
      <c r="A30" s="35" t="s">
        <v>22</v>
      </c>
      <c r="B30" s="5" t="s">
        <v>46</v>
      </c>
      <c r="C30" s="28">
        <f>FBiH!C30+RS!C30</f>
        <v>6834</v>
      </c>
      <c r="D30" s="50">
        <f t="shared" si="0"/>
        <v>8.9860751337917968</v>
      </c>
      <c r="E30" s="28">
        <f>FBiH!E30+RS!E30</f>
        <v>43732005.119999997</v>
      </c>
      <c r="F30" s="47">
        <f t="shared" si="1"/>
        <v>23.988850229465655</v>
      </c>
      <c r="G30" s="28">
        <f>FBiH!G30+RS!G30</f>
        <v>6829</v>
      </c>
      <c r="H30" s="50">
        <f t="shared" si="2"/>
        <v>8.4256631708821708</v>
      </c>
      <c r="I30" s="28">
        <f>FBiH!I30+RS!I30</f>
        <v>51119706.299999997</v>
      </c>
      <c r="J30" s="47">
        <f>I30/I$35*100</f>
        <v>25.624669668001683</v>
      </c>
    </row>
    <row r="31" spans="1:10" x14ac:dyDescent="0.25">
      <c r="A31" s="35" t="s">
        <v>20</v>
      </c>
      <c r="B31" s="6" t="s">
        <v>47</v>
      </c>
      <c r="C31" s="28">
        <f>FBiH!C31+RS!C31</f>
        <v>27</v>
      </c>
      <c r="D31" s="50">
        <f t="shared" si="0"/>
        <v>3.5502491748957941E-2</v>
      </c>
      <c r="E31" s="28">
        <f>FBiH!E31+RS!E31</f>
        <v>147806.45000000001</v>
      </c>
      <c r="F31" s="47">
        <f t="shared" si="1"/>
        <v>8.1078075022392296E-2</v>
      </c>
      <c r="G31" s="28">
        <f>FBiH!G31+RS!G31</f>
        <v>27</v>
      </c>
      <c r="H31" s="50">
        <f t="shared" si="2"/>
        <v>3.3312769895126465E-2</v>
      </c>
      <c r="I31" s="28">
        <f>FBiH!I31+RS!I31</f>
        <v>192628.45</v>
      </c>
      <c r="J31" s="47">
        <f t="shared" si="3"/>
        <v>9.6558465554196254E-2</v>
      </c>
    </row>
    <row r="32" spans="1:10" x14ac:dyDescent="0.25">
      <c r="A32" s="35" t="s">
        <v>21</v>
      </c>
      <c r="B32" s="16" t="s">
        <v>48</v>
      </c>
      <c r="C32" s="28">
        <f>FBiH!C32+RS!C32</f>
        <v>1240</v>
      </c>
      <c r="D32" s="50">
        <f t="shared" si="0"/>
        <v>1.6304848062484385</v>
      </c>
      <c r="E32" s="28">
        <f>FBiH!E32+RS!E32</f>
        <v>1973131.29</v>
      </c>
      <c r="F32" s="47">
        <f t="shared" si="1"/>
        <v>1.0823457755710233</v>
      </c>
      <c r="G32" s="28">
        <f>FBiH!G32+RS!G32</f>
        <v>1237</v>
      </c>
      <c r="H32" s="50">
        <f t="shared" si="2"/>
        <v>1.5262183837137571</v>
      </c>
      <c r="I32" s="28">
        <f>FBiH!I32+RS!I32</f>
        <v>2006271.53</v>
      </c>
      <c r="J32" s="47">
        <f t="shared" si="3"/>
        <v>1.0056795889800785</v>
      </c>
    </row>
    <row r="33" spans="1:10" ht="15.75" customHeight="1" x14ac:dyDescent="0.25">
      <c r="A33" s="36" t="s">
        <v>19</v>
      </c>
      <c r="B33" s="16" t="s">
        <v>49</v>
      </c>
      <c r="C33" s="28">
        <f>FBiH!C33+RS!C33</f>
        <v>0</v>
      </c>
      <c r="D33" s="50">
        <f t="shared" si="0"/>
        <v>0</v>
      </c>
      <c r="E33" s="28">
        <f>FBiH!E33+RS!E33</f>
        <v>0</v>
      </c>
      <c r="F33" s="47">
        <f t="shared" si="1"/>
        <v>0</v>
      </c>
      <c r="G33" s="28">
        <f>FBiH!G33+RS!G33</f>
        <v>0</v>
      </c>
      <c r="H33" s="50">
        <f t="shared" si="2"/>
        <v>0</v>
      </c>
      <c r="I33" s="28">
        <f>FBiH!I33+RS!I33</f>
        <v>0</v>
      </c>
      <c r="J33" s="47">
        <f>I33/I$35*100</f>
        <v>0</v>
      </c>
    </row>
    <row r="34" spans="1:10" x14ac:dyDescent="0.25">
      <c r="A34" s="37" t="s">
        <v>18</v>
      </c>
      <c r="B34" s="8" t="s">
        <v>50</v>
      </c>
      <c r="C34" s="30">
        <f>SUM(C30:C33)</f>
        <v>8101</v>
      </c>
      <c r="D34" s="2">
        <f t="shared" si="0"/>
        <v>10.652062431789194</v>
      </c>
      <c r="E34" s="31">
        <f>SUM(E30:E33)</f>
        <v>45852942.859999999</v>
      </c>
      <c r="F34" s="46">
        <f t="shared" si="1"/>
        <v>25.152274080059073</v>
      </c>
      <c r="G34" s="30">
        <f>SUM(G30:G33)</f>
        <v>8093</v>
      </c>
      <c r="H34" s="2">
        <f t="shared" si="2"/>
        <v>9.9851943244910544</v>
      </c>
      <c r="I34" s="31">
        <f>SUM(I30:I33)</f>
        <v>53318606.280000001</v>
      </c>
      <c r="J34" s="46">
        <f t="shared" si="3"/>
        <v>26.726907722535959</v>
      </c>
    </row>
    <row r="35" spans="1:10" x14ac:dyDescent="0.25">
      <c r="A35" s="17" t="s">
        <v>24</v>
      </c>
      <c r="B35" s="18" t="s">
        <v>51</v>
      </c>
      <c r="C35" s="57">
        <f>C29+C34</f>
        <v>76051</v>
      </c>
      <c r="D35" s="54">
        <f>D29+D34</f>
        <v>100</v>
      </c>
      <c r="E35" s="57">
        <f>E29+E34</f>
        <v>182301380.44</v>
      </c>
      <c r="F35" s="44">
        <f>(F29+F34)</f>
        <v>100</v>
      </c>
      <c r="G35" s="57">
        <f>G29+G34</f>
        <v>81050</v>
      </c>
      <c r="H35" s="54">
        <f>H29+H34</f>
        <v>100</v>
      </c>
      <c r="I35" s="57">
        <f>I29+I34</f>
        <v>199494108.46000001</v>
      </c>
      <c r="J35" s="44">
        <f>(J29+J34)</f>
        <v>100</v>
      </c>
    </row>
    <row r="36" spans="1:10" x14ac:dyDescent="0.25">
      <c r="G36" s="26"/>
    </row>
    <row r="38" spans="1:10" x14ac:dyDescent="0.25"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31.05.2025.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57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2" t="s">
        <v>26</v>
      </c>
      <c r="C8" s="62"/>
      <c r="D8" s="62"/>
      <c r="E8" s="62"/>
      <c r="F8" s="62"/>
      <c r="G8" s="62"/>
      <c r="H8" s="62"/>
      <c r="I8" s="62"/>
      <c r="J8" s="63"/>
    </row>
    <row r="9" spans="1:12" ht="38.25" customHeight="1" x14ac:dyDescent="0.25">
      <c r="A9" s="41" t="s">
        <v>52</v>
      </c>
      <c r="B9" s="59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0"/>
      <c r="C10" s="12" t="s">
        <v>61</v>
      </c>
      <c r="D10" s="12" t="s">
        <v>25</v>
      </c>
      <c r="E10" s="12" t="s">
        <v>61</v>
      </c>
      <c r="F10" s="12" t="s">
        <v>25</v>
      </c>
      <c r="G10" s="12" t="s">
        <v>62</v>
      </c>
      <c r="H10" s="12" t="s">
        <v>25</v>
      </c>
      <c r="I10" s="12" t="s">
        <v>62</v>
      </c>
      <c r="J10" s="52" t="s">
        <v>25</v>
      </c>
    </row>
    <row r="11" spans="1:12" x14ac:dyDescent="0.25">
      <c r="A11" s="33" t="s">
        <v>0</v>
      </c>
      <c r="B11" s="13" t="s">
        <v>27</v>
      </c>
      <c r="C11" s="28">
        <v>4325</v>
      </c>
      <c r="D11" s="50">
        <f t="shared" ref="D11:D34" si="0">C11/C$35*100</f>
        <v>7.0884208801114488</v>
      </c>
      <c r="E11" s="28">
        <v>5915601</v>
      </c>
      <c r="F11" s="49">
        <f>E11/E$35*100</f>
        <v>4.2997292208984428</v>
      </c>
      <c r="G11" s="28">
        <v>4705</v>
      </c>
      <c r="H11" s="50">
        <f t="shared" ref="H11:H34" si="1">G11/G$35*100</f>
        <v>7.1942996070276308</v>
      </c>
      <c r="I11" s="28">
        <v>7038054</v>
      </c>
      <c r="J11" s="49">
        <f>I11/I$35*100</f>
        <v>4.7902751870828713</v>
      </c>
    </row>
    <row r="12" spans="1:12" x14ac:dyDescent="0.25">
      <c r="A12" s="33" t="s">
        <v>1</v>
      </c>
      <c r="B12" s="13" t="s">
        <v>28</v>
      </c>
      <c r="C12" s="28">
        <v>15814</v>
      </c>
      <c r="D12" s="50">
        <f t="shared" si="0"/>
        <v>25.918216831926578</v>
      </c>
      <c r="E12" s="28">
        <v>3260866</v>
      </c>
      <c r="F12" s="47">
        <f t="shared" ref="F12:F13" si="2">E12/E$35*100</f>
        <v>2.3701464695868131</v>
      </c>
      <c r="G12" s="28">
        <v>17541</v>
      </c>
      <c r="H12" s="50">
        <f t="shared" si="1"/>
        <v>26.821511032278782</v>
      </c>
      <c r="I12" s="28">
        <v>3864008</v>
      </c>
      <c r="J12" s="47">
        <f t="shared" ref="J12:J13" si="3">I12/I$35*100</f>
        <v>2.6299402711445112</v>
      </c>
      <c r="L12" s="1"/>
    </row>
    <row r="13" spans="1:12" x14ac:dyDescent="0.25">
      <c r="A13" s="33" t="s">
        <v>2</v>
      </c>
      <c r="B13" s="13" t="s">
        <v>29</v>
      </c>
      <c r="C13" s="28">
        <v>9421</v>
      </c>
      <c r="D13" s="50">
        <f t="shared" si="0"/>
        <v>15.440465459313282</v>
      </c>
      <c r="E13" s="28">
        <v>24106302</v>
      </c>
      <c r="F13" s="47">
        <f t="shared" si="2"/>
        <v>17.521562241470065</v>
      </c>
      <c r="G13" s="28">
        <v>10245</v>
      </c>
      <c r="H13" s="50">
        <f t="shared" si="1"/>
        <v>15.66537714643955</v>
      </c>
      <c r="I13" s="28">
        <v>27039987</v>
      </c>
      <c r="J13" s="47">
        <f t="shared" si="3"/>
        <v>18.40408993524963</v>
      </c>
    </row>
    <row r="14" spans="1:12" x14ac:dyDescent="0.25">
      <c r="A14" s="33" t="s">
        <v>3</v>
      </c>
      <c r="B14" s="13" t="s">
        <v>30</v>
      </c>
      <c r="C14" s="28">
        <v>0</v>
      </c>
      <c r="D14" s="50">
        <f t="shared" si="0"/>
        <v>0</v>
      </c>
      <c r="E14" s="28">
        <v>0</v>
      </c>
      <c r="F14" s="47">
        <f>E14/E$35*100</f>
        <v>0</v>
      </c>
      <c r="G14" s="28">
        <v>0</v>
      </c>
      <c r="H14" s="50">
        <f t="shared" si="1"/>
        <v>0</v>
      </c>
      <c r="I14" s="28">
        <v>0</v>
      </c>
      <c r="J14" s="47">
        <f>I14/I$35*100</f>
        <v>0</v>
      </c>
    </row>
    <row r="15" spans="1:12" x14ac:dyDescent="0.25">
      <c r="A15" s="33" t="s">
        <v>4</v>
      </c>
      <c r="B15" s="13" t="s">
        <v>31</v>
      </c>
      <c r="C15" s="28">
        <v>1</v>
      </c>
      <c r="D15" s="50">
        <f t="shared" si="0"/>
        <v>1.638941243956404E-3</v>
      </c>
      <c r="E15" s="28">
        <v>8822</v>
      </c>
      <c r="F15" s="47">
        <f t="shared" ref="F15:F17" si="4">E15/E$35*100</f>
        <v>6.4122328714810318E-3</v>
      </c>
      <c r="G15" s="28">
        <v>1</v>
      </c>
      <c r="H15" s="50">
        <f t="shared" si="1"/>
        <v>1.5290753681248949E-3</v>
      </c>
      <c r="I15" s="28">
        <v>6845</v>
      </c>
      <c r="J15" s="47">
        <f t="shared" ref="J15:J17" si="5">I15/I$35*100</f>
        <v>4.6588778170190588E-3</v>
      </c>
    </row>
    <row r="16" spans="1:12" x14ac:dyDescent="0.25">
      <c r="A16" s="33" t="s">
        <v>5</v>
      </c>
      <c r="B16" s="13" t="s">
        <v>32</v>
      </c>
      <c r="C16" s="28">
        <v>0</v>
      </c>
      <c r="D16" s="50">
        <f t="shared" si="0"/>
        <v>0</v>
      </c>
      <c r="E16" s="28">
        <v>0</v>
      </c>
      <c r="F16" s="47">
        <f t="shared" si="4"/>
        <v>0</v>
      </c>
      <c r="G16" s="28">
        <v>0</v>
      </c>
      <c r="H16" s="50">
        <f t="shared" si="1"/>
        <v>0</v>
      </c>
      <c r="I16" s="28">
        <v>0</v>
      </c>
      <c r="J16" s="47">
        <f t="shared" si="5"/>
        <v>0</v>
      </c>
    </row>
    <row r="17" spans="1:10" x14ac:dyDescent="0.25">
      <c r="A17" s="33" t="s">
        <v>6</v>
      </c>
      <c r="B17" s="13" t="s">
        <v>33</v>
      </c>
      <c r="C17" s="28">
        <v>125</v>
      </c>
      <c r="D17" s="50">
        <f t="shared" si="0"/>
        <v>0.20486765549455049</v>
      </c>
      <c r="E17" s="28">
        <v>102055</v>
      </c>
      <c r="F17" s="47">
        <f t="shared" si="4"/>
        <v>7.4178239140670676E-2</v>
      </c>
      <c r="G17" s="28">
        <v>112</v>
      </c>
      <c r="H17" s="50">
        <f t="shared" si="1"/>
        <v>0.17125644122998823</v>
      </c>
      <c r="I17" s="28">
        <v>280619</v>
      </c>
      <c r="J17" s="47">
        <f t="shared" si="5"/>
        <v>0.19099629424895123</v>
      </c>
    </row>
    <row r="18" spans="1:10" x14ac:dyDescent="0.25">
      <c r="A18" s="33" t="s">
        <v>7</v>
      </c>
      <c r="B18" s="13" t="s">
        <v>34</v>
      </c>
      <c r="C18" s="28">
        <v>1044</v>
      </c>
      <c r="D18" s="50">
        <f t="shared" si="0"/>
        <v>1.7110546586904858</v>
      </c>
      <c r="E18" s="28">
        <v>6743107</v>
      </c>
      <c r="F18" s="47">
        <f>E18/E$35*100</f>
        <v>4.9011984086730722</v>
      </c>
      <c r="G18" s="28">
        <v>953</v>
      </c>
      <c r="H18" s="50">
        <f t="shared" si="1"/>
        <v>1.4572088258230249</v>
      </c>
      <c r="I18" s="28">
        <v>3424768</v>
      </c>
      <c r="J18" s="47">
        <f>I18/I$35*100</f>
        <v>2.3309825659074841</v>
      </c>
    </row>
    <row r="19" spans="1:10" x14ac:dyDescent="0.25">
      <c r="A19" s="33" t="s">
        <v>8</v>
      </c>
      <c r="B19" s="13" t="s">
        <v>35</v>
      </c>
      <c r="C19" s="28">
        <v>933</v>
      </c>
      <c r="D19" s="50">
        <f t="shared" si="0"/>
        <v>1.5291321806113252</v>
      </c>
      <c r="E19" s="28">
        <v>3179130</v>
      </c>
      <c r="F19" s="47">
        <f t="shared" ref="F19:F22" si="6">E19/E$35*100</f>
        <v>2.3107370084687702</v>
      </c>
      <c r="G19" s="28">
        <v>963</v>
      </c>
      <c r="H19" s="50">
        <f t="shared" si="1"/>
        <v>1.4724995795042737</v>
      </c>
      <c r="I19" s="28">
        <v>3141400</v>
      </c>
      <c r="J19" s="47">
        <f t="shared" ref="J19:J22" si="7">I19/I$35*100</f>
        <v>2.1381152336572198</v>
      </c>
    </row>
    <row r="20" spans="1:10" s="19" customFormat="1" x14ac:dyDescent="0.25">
      <c r="A20" s="33" t="s">
        <v>9</v>
      </c>
      <c r="B20" s="13" t="s">
        <v>36</v>
      </c>
      <c r="C20" s="28">
        <v>18829</v>
      </c>
      <c r="D20" s="50">
        <f t="shared" si="0"/>
        <v>30.859624682455134</v>
      </c>
      <c r="E20" s="28">
        <v>51763237</v>
      </c>
      <c r="F20" s="47">
        <f t="shared" si="6"/>
        <v>37.623886853963178</v>
      </c>
      <c r="G20" s="28">
        <v>19470</v>
      </c>
      <c r="H20" s="50">
        <f t="shared" si="1"/>
        <v>29.771097417391701</v>
      </c>
      <c r="I20" s="28">
        <v>54083840</v>
      </c>
      <c r="J20" s="47">
        <f t="shared" si="7"/>
        <v>36.810811166575313</v>
      </c>
    </row>
    <row r="21" spans="1:10" s="19" customFormat="1" x14ac:dyDescent="0.25">
      <c r="A21" s="33" t="s">
        <v>10</v>
      </c>
      <c r="B21" s="13" t="s">
        <v>37</v>
      </c>
      <c r="C21" s="28">
        <v>0</v>
      </c>
      <c r="D21" s="50">
        <f t="shared" si="0"/>
        <v>0</v>
      </c>
      <c r="E21" s="28">
        <v>0</v>
      </c>
      <c r="F21" s="47">
        <f t="shared" si="6"/>
        <v>0</v>
      </c>
      <c r="G21" s="28">
        <v>0</v>
      </c>
      <c r="H21" s="50">
        <f t="shared" si="1"/>
        <v>0</v>
      </c>
      <c r="I21" s="28">
        <v>0</v>
      </c>
      <c r="J21" s="47">
        <f t="shared" si="7"/>
        <v>0</v>
      </c>
    </row>
    <row r="22" spans="1:10" x14ac:dyDescent="0.25">
      <c r="A22" s="33" t="s">
        <v>11</v>
      </c>
      <c r="B22" s="13" t="s">
        <v>38</v>
      </c>
      <c r="C22" s="28">
        <v>0</v>
      </c>
      <c r="D22" s="50">
        <f t="shared" si="0"/>
        <v>0</v>
      </c>
      <c r="E22" s="28">
        <v>0</v>
      </c>
      <c r="F22" s="47">
        <f t="shared" si="6"/>
        <v>0</v>
      </c>
      <c r="G22" s="28">
        <v>0</v>
      </c>
      <c r="H22" s="50">
        <f t="shared" si="1"/>
        <v>0</v>
      </c>
      <c r="I22" s="28">
        <v>386</v>
      </c>
      <c r="J22" s="47">
        <f t="shared" si="7"/>
        <v>2.627212326324845E-4</v>
      </c>
    </row>
    <row r="23" spans="1:10" x14ac:dyDescent="0.25">
      <c r="A23" s="33" t="s">
        <v>12</v>
      </c>
      <c r="B23" s="13" t="s">
        <v>39</v>
      </c>
      <c r="C23" s="28">
        <v>510</v>
      </c>
      <c r="D23" s="50">
        <f t="shared" si="0"/>
        <v>0.83586003441776613</v>
      </c>
      <c r="E23" s="28">
        <v>1224157</v>
      </c>
      <c r="F23" s="47">
        <f>E23/E$35*100</f>
        <v>0.88977326629489961</v>
      </c>
      <c r="G23" s="28">
        <v>396</v>
      </c>
      <c r="H23" s="50">
        <f t="shared" si="1"/>
        <v>0.60551384577745837</v>
      </c>
      <c r="I23" s="28">
        <v>957492</v>
      </c>
      <c r="J23" s="47">
        <f>I23/I$35*100</f>
        <v>0.651692949419023</v>
      </c>
    </row>
    <row r="24" spans="1:10" x14ac:dyDescent="0.25">
      <c r="A24" s="33" t="s">
        <v>13</v>
      </c>
      <c r="B24" s="13" t="s">
        <v>40</v>
      </c>
      <c r="C24" s="28">
        <v>199</v>
      </c>
      <c r="D24" s="50">
        <f t="shared" si="0"/>
        <v>0.32614930754732441</v>
      </c>
      <c r="E24" s="28">
        <v>702472</v>
      </c>
      <c r="F24" s="47">
        <f t="shared" ref="F24:F25" si="8">E24/E$35*100</f>
        <v>0.51058876101734563</v>
      </c>
      <c r="G24" s="28">
        <v>306</v>
      </c>
      <c r="H24" s="50">
        <f t="shared" si="1"/>
        <v>0.46789706264621783</v>
      </c>
      <c r="I24" s="28">
        <v>800211</v>
      </c>
      <c r="J24" s="47">
        <f t="shared" ref="J24:J25" si="9">I24/I$35*100</f>
        <v>0.54464357587065559</v>
      </c>
    </row>
    <row r="25" spans="1:10" x14ac:dyDescent="0.25">
      <c r="A25" s="33" t="s">
        <v>14</v>
      </c>
      <c r="B25" s="13" t="s">
        <v>41</v>
      </c>
      <c r="C25" s="28">
        <v>51</v>
      </c>
      <c r="D25" s="50">
        <f t="shared" si="0"/>
        <v>8.3586003441776621E-2</v>
      </c>
      <c r="E25" s="28">
        <v>80025</v>
      </c>
      <c r="F25" s="47">
        <f t="shared" si="8"/>
        <v>5.8165828104768703E-2</v>
      </c>
      <c r="G25" s="28">
        <v>55</v>
      </c>
      <c r="H25" s="50">
        <f t="shared" si="1"/>
        <v>8.409914524686922E-2</v>
      </c>
      <c r="I25" s="28">
        <v>94516</v>
      </c>
      <c r="J25" s="47">
        <f t="shared" si="9"/>
        <v>6.4329948247388358E-2</v>
      </c>
    </row>
    <row r="26" spans="1:10" x14ac:dyDescent="0.25">
      <c r="A26" s="33" t="s">
        <v>15</v>
      </c>
      <c r="B26" s="13" t="s">
        <v>42</v>
      </c>
      <c r="C26" s="28">
        <v>2408</v>
      </c>
      <c r="D26" s="50">
        <f t="shared" si="0"/>
        <v>3.946570515447021</v>
      </c>
      <c r="E26" s="28">
        <v>562561</v>
      </c>
      <c r="F26" s="47">
        <f>E26/E$35*100</f>
        <v>0.4088950506022716</v>
      </c>
      <c r="G26" s="28">
        <v>3175</v>
      </c>
      <c r="H26" s="50">
        <f t="shared" si="1"/>
        <v>4.8548142937965411</v>
      </c>
      <c r="I26" s="28">
        <v>604247</v>
      </c>
      <c r="J26" s="47">
        <f>I26/I$35*100</f>
        <v>0.41126558718777423</v>
      </c>
    </row>
    <row r="27" spans="1:10" x14ac:dyDescent="0.25">
      <c r="A27" s="33" t="s">
        <v>16</v>
      </c>
      <c r="B27" s="13" t="s">
        <v>43</v>
      </c>
      <c r="C27" s="28">
        <v>1</v>
      </c>
      <c r="D27" s="50">
        <f t="shared" si="0"/>
        <v>1.638941243956404E-3</v>
      </c>
      <c r="E27" s="28">
        <v>200</v>
      </c>
      <c r="F27" s="47">
        <f t="shared" ref="F27:F28" si="10">E27/E$35*100</f>
        <v>1.4536914240492022E-4</v>
      </c>
      <c r="G27" s="28">
        <v>0</v>
      </c>
      <c r="H27" s="50">
        <f t="shared" si="1"/>
        <v>0</v>
      </c>
      <c r="I27" s="28">
        <v>0</v>
      </c>
      <c r="J27" s="47">
        <f t="shared" ref="J27:J28" si="11">I27/I$35*100</f>
        <v>0</v>
      </c>
    </row>
    <row r="28" spans="1:10" x14ac:dyDescent="0.25">
      <c r="A28" s="33" t="s">
        <v>17</v>
      </c>
      <c r="B28" s="13" t="s">
        <v>44</v>
      </c>
      <c r="C28" s="28">
        <v>206</v>
      </c>
      <c r="D28" s="50">
        <f t="shared" si="0"/>
        <v>0.33762189625501926</v>
      </c>
      <c r="E28" s="28">
        <v>103432</v>
      </c>
      <c r="F28" s="47">
        <f t="shared" si="10"/>
        <v>7.5179105686128539E-2</v>
      </c>
      <c r="G28" s="28">
        <v>365</v>
      </c>
      <c r="H28" s="50">
        <f t="shared" si="1"/>
        <v>0.55811250936558665</v>
      </c>
      <c r="I28" s="28">
        <v>156150</v>
      </c>
      <c r="J28" s="47">
        <f t="shared" si="11"/>
        <v>0.10627958672425507</v>
      </c>
    </row>
    <row r="29" spans="1:10" x14ac:dyDescent="0.25">
      <c r="A29" s="34" t="s">
        <v>23</v>
      </c>
      <c r="B29" s="7" t="s">
        <v>45</v>
      </c>
      <c r="C29" s="29">
        <f>SUM(C11:C28)</f>
        <v>53867</v>
      </c>
      <c r="D29" s="51">
        <f t="shared" si="0"/>
        <v>88.284847988199616</v>
      </c>
      <c r="E29" s="29">
        <f>SUM(E11:E28)</f>
        <v>97751967</v>
      </c>
      <c r="F29" s="48">
        <f>E29/E$35*100</f>
        <v>71.050598055920318</v>
      </c>
      <c r="G29" s="29">
        <f>SUM(G11:G28)</f>
        <v>58287</v>
      </c>
      <c r="H29" s="51">
        <f t="shared" si="1"/>
        <v>89.125215981895749</v>
      </c>
      <c r="I29" s="29">
        <f>SUM(I11:I28)</f>
        <v>101492523</v>
      </c>
      <c r="J29" s="48">
        <f>I29/I$35*100</f>
        <v>69.078343900364729</v>
      </c>
    </row>
    <row r="30" spans="1:10" x14ac:dyDescent="0.25">
      <c r="A30" s="35" t="s">
        <v>22</v>
      </c>
      <c r="B30" s="5" t="s">
        <v>46</v>
      </c>
      <c r="C30" s="28">
        <v>6126</v>
      </c>
      <c r="D30" s="50">
        <f t="shared" si="0"/>
        <v>10.040154060476931</v>
      </c>
      <c r="E30" s="28">
        <v>38292223</v>
      </c>
      <c r="F30" s="47">
        <f>E30/E$35*100</f>
        <v>27.832538091439808</v>
      </c>
      <c r="G30" s="28">
        <v>6053</v>
      </c>
      <c r="H30" s="50">
        <f t="shared" si="1"/>
        <v>9.2554932032599879</v>
      </c>
      <c r="I30" s="28">
        <v>43754832</v>
      </c>
      <c r="J30" s="47">
        <f>I30/I$35*100</f>
        <v>29.78063056131419</v>
      </c>
    </row>
    <row r="31" spans="1:10" x14ac:dyDescent="0.25">
      <c r="A31" s="35" t="s">
        <v>20</v>
      </c>
      <c r="B31" s="6" t="s">
        <v>47</v>
      </c>
      <c r="C31" s="28">
        <v>26</v>
      </c>
      <c r="D31" s="50">
        <f t="shared" si="0"/>
        <v>4.2612472342866504E-2</v>
      </c>
      <c r="E31" s="28">
        <v>132897</v>
      </c>
      <c r="F31" s="47">
        <f t="shared" ref="F31:F33" si="12">E31/E$35*100</f>
        <v>9.659561459093341E-2</v>
      </c>
      <c r="G31" s="28">
        <v>26</v>
      </c>
      <c r="H31" s="50">
        <f t="shared" si="1"/>
        <v>3.9755959571247265E-2</v>
      </c>
      <c r="I31" s="28">
        <v>177151</v>
      </c>
      <c r="J31" s="47">
        <f t="shared" ref="J31:J33" si="13">I31/I$35*100</f>
        <v>0.12057339140434525</v>
      </c>
    </row>
    <row r="32" spans="1:10" x14ac:dyDescent="0.25">
      <c r="A32" s="35" t="s">
        <v>21</v>
      </c>
      <c r="B32" s="16" t="s">
        <v>48</v>
      </c>
      <c r="C32" s="28">
        <v>996</v>
      </c>
      <c r="D32" s="50">
        <f t="shared" si="0"/>
        <v>1.6323854789805785</v>
      </c>
      <c r="E32" s="28">
        <v>1403693</v>
      </c>
      <c r="F32" s="47">
        <f t="shared" si="12"/>
        <v>1.0202682380489485</v>
      </c>
      <c r="G32" s="28">
        <v>1033</v>
      </c>
      <c r="H32" s="50">
        <f t="shared" si="1"/>
        <v>1.5795348552730164</v>
      </c>
      <c r="I32" s="28">
        <v>1499287</v>
      </c>
      <c r="J32" s="47">
        <f t="shared" si="13"/>
        <v>1.0204521469167351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50">
        <f t="shared" si="0"/>
        <v>0</v>
      </c>
      <c r="E33" s="28">
        <v>0</v>
      </c>
      <c r="F33" s="47">
        <f t="shared" si="12"/>
        <v>0</v>
      </c>
      <c r="G33" s="28">
        <v>0</v>
      </c>
      <c r="H33" s="50">
        <f t="shared" si="1"/>
        <v>0</v>
      </c>
      <c r="I33" s="28">
        <v>0</v>
      </c>
      <c r="J33" s="47">
        <f t="shared" si="13"/>
        <v>0</v>
      </c>
    </row>
    <row r="34" spans="1:10" x14ac:dyDescent="0.25">
      <c r="A34" s="37" t="s">
        <v>18</v>
      </c>
      <c r="B34" s="8" t="s">
        <v>50</v>
      </c>
      <c r="C34" s="30">
        <f>SUM(C30:C33)</f>
        <v>7148</v>
      </c>
      <c r="D34" s="2">
        <f t="shared" si="0"/>
        <v>11.715152011800377</v>
      </c>
      <c r="E34" s="31">
        <f>SUM(E30:E33)</f>
        <v>39828813</v>
      </c>
      <c r="F34" s="46">
        <f>E34/E$35*100</f>
        <v>28.949401944079689</v>
      </c>
      <c r="G34" s="30">
        <f>SUM(G30:G33)</f>
        <v>7112</v>
      </c>
      <c r="H34" s="2">
        <f t="shared" si="1"/>
        <v>10.874784018104252</v>
      </c>
      <c r="I34" s="31">
        <f>SUM(I30:I33)</f>
        <v>45431270</v>
      </c>
      <c r="J34" s="46">
        <f>I34/I$35*100</f>
        <v>30.921656099635271</v>
      </c>
    </row>
    <row r="35" spans="1:10" x14ac:dyDescent="0.25">
      <c r="A35" s="17" t="s">
        <v>24</v>
      </c>
      <c r="B35" s="18" t="s">
        <v>51</v>
      </c>
      <c r="C35" s="57">
        <f>C29+C34</f>
        <v>61015</v>
      </c>
      <c r="D35" s="54">
        <f t="shared" ref="D35:F35" si="14">D29+D34</f>
        <v>100</v>
      </c>
      <c r="E35" s="57">
        <f t="shared" si="14"/>
        <v>137580780</v>
      </c>
      <c r="F35" s="55">
        <f t="shared" si="14"/>
        <v>100</v>
      </c>
      <c r="G35" s="57">
        <f>G29+G34</f>
        <v>65399</v>
      </c>
      <c r="H35" s="54">
        <f t="shared" ref="H35:J35" si="15">H29+H34</f>
        <v>100</v>
      </c>
      <c r="I35" s="57">
        <f t="shared" si="15"/>
        <v>146923793</v>
      </c>
      <c r="J35" s="55">
        <f t="shared" si="15"/>
        <v>100</v>
      </c>
    </row>
    <row r="38" spans="1:10" x14ac:dyDescent="0.25">
      <c r="A38" t="s">
        <v>58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6"/>
      <c r="D42" s="26"/>
      <c r="E42" s="26"/>
      <c r="G42" s="26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6"/>
      <c r="D44" s="26"/>
      <c r="E44" s="26"/>
      <c r="G44" s="26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31.05.2025.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8" t="s">
        <v>60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2" t="s">
        <v>26</v>
      </c>
      <c r="C8" s="62"/>
      <c r="D8" s="62"/>
      <c r="E8" s="62"/>
      <c r="F8" s="62"/>
      <c r="G8" s="62"/>
      <c r="H8" s="62"/>
      <c r="I8" s="62"/>
      <c r="J8" s="63"/>
    </row>
    <row r="9" spans="1:12" ht="38.25" customHeight="1" x14ac:dyDescent="0.25">
      <c r="A9" s="41" t="s">
        <v>52</v>
      </c>
      <c r="B9" s="59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0"/>
      <c r="C10" s="56" t="s">
        <v>61</v>
      </c>
      <c r="D10" s="56" t="s">
        <v>25</v>
      </c>
      <c r="E10" s="56" t="s">
        <v>61</v>
      </c>
      <c r="F10" s="56" t="s">
        <v>25</v>
      </c>
      <c r="G10" s="12" t="s">
        <v>62</v>
      </c>
      <c r="H10" s="12" t="s">
        <v>25</v>
      </c>
      <c r="I10" s="12" t="s">
        <v>62</v>
      </c>
      <c r="J10" s="52" t="s">
        <v>25</v>
      </c>
    </row>
    <row r="11" spans="1:12" x14ac:dyDescent="0.25">
      <c r="A11" s="33" t="s">
        <v>0</v>
      </c>
      <c r="B11" s="13" t="s">
        <v>27</v>
      </c>
      <c r="C11" s="28">
        <v>2839</v>
      </c>
      <c r="D11" s="50">
        <f t="shared" ref="D11:D33" si="0">C11/C$35*100</f>
        <v>18.881351423250862</v>
      </c>
      <c r="E11" s="28">
        <v>3391789.29</v>
      </c>
      <c r="F11" s="47">
        <f t="shared" ref="F11:F33" si="1">E11/E$35*100</f>
        <v>7.5844001570386776</v>
      </c>
      <c r="G11" s="28">
        <v>2562</v>
      </c>
      <c r="H11" s="50">
        <f t="shared" ref="H11:H31" si="2">G11/G$35*100</f>
        <v>16.369561050412116</v>
      </c>
      <c r="I11" s="28">
        <v>3071519.21</v>
      </c>
      <c r="J11" s="47">
        <f t="shared" ref="J11:J31" si="3">I11/I$35*100</f>
        <v>5.8426874237364519</v>
      </c>
    </row>
    <row r="12" spans="1:12" x14ac:dyDescent="0.25">
      <c r="A12" s="33" t="s">
        <v>1</v>
      </c>
      <c r="B12" s="13" t="s">
        <v>28</v>
      </c>
      <c r="C12" s="28">
        <v>344</v>
      </c>
      <c r="D12" s="50">
        <f t="shared" si="0"/>
        <v>2.2878425113061986</v>
      </c>
      <c r="E12" s="28">
        <v>318045.06</v>
      </c>
      <c r="F12" s="47">
        <f t="shared" si="1"/>
        <v>0.71118244583211587</v>
      </c>
      <c r="G12" s="28">
        <v>608</v>
      </c>
      <c r="H12" s="50">
        <f t="shared" si="2"/>
        <v>3.8847357996294165</v>
      </c>
      <c r="I12" s="28">
        <v>540988.59000000008</v>
      </c>
      <c r="J12" s="47">
        <f t="shared" si="3"/>
        <v>1.0290761721063488</v>
      </c>
      <c r="L12" s="1"/>
    </row>
    <row r="13" spans="1:12" x14ac:dyDescent="0.25">
      <c r="A13" s="33" t="s">
        <v>2</v>
      </c>
      <c r="B13" s="13" t="s">
        <v>29</v>
      </c>
      <c r="C13" s="28">
        <v>2461</v>
      </c>
      <c r="D13" s="50">
        <f t="shared" si="0"/>
        <v>16.367384942803938</v>
      </c>
      <c r="E13" s="28">
        <v>5597087.3600000003</v>
      </c>
      <c r="F13" s="47">
        <f t="shared" si="1"/>
        <v>12.515680256819021</v>
      </c>
      <c r="G13" s="28">
        <v>2598</v>
      </c>
      <c r="H13" s="50">
        <f t="shared" si="2"/>
        <v>16.599578301705961</v>
      </c>
      <c r="I13" s="28">
        <v>6054399.1499999994</v>
      </c>
      <c r="J13" s="47">
        <f t="shared" si="3"/>
        <v>11.516763970356436</v>
      </c>
    </row>
    <row r="14" spans="1:12" x14ac:dyDescent="0.25">
      <c r="A14" s="33" t="s">
        <v>3</v>
      </c>
      <c r="B14" s="13" t="s">
        <v>30</v>
      </c>
      <c r="C14" s="28">
        <v>2</v>
      </c>
      <c r="D14" s="50">
        <f t="shared" si="0"/>
        <v>1.3301409949454644E-2</v>
      </c>
      <c r="E14" s="28">
        <v>434.58</v>
      </c>
      <c r="F14" s="47">
        <f t="shared" si="1"/>
        <v>9.7176691664294644E-4</v>
      </c>
      <c r="G14" s="28">
        <v>0</v>
      </c>
      <c r="H14" s="50">
        <f t="shared" si="2"/>
        <v>0</v>
      </c>
      <c r="I14" s="28">
        <v>0</v>
      </c>
      <c r="J14" s="47">
        <f t="shared" si="3"/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50">
        <f t="shared" si="0"/>
        <v>0</v>
      </c>
      <c r="E15" s="28">
        <v>0</v>
      </c>
      <c r="F15" s="47">
        <f t="shared" si="1"/>
        <v>0</v>
      </c>
      <c r="G15" s="28">
        <v>0</v>
      </c>
      <c r="H15" s="50">
        <f t="shared" si="2"/>
        <v>0</v>
      </c>
      <c r="I15" s="28">
        <v>0</v>
      </c>
      <c r="J15" s="47">
        <f t="shared" si="3"/>
        <v>0</v>
      </c>
    </row>
    <row r="16" spans="1:12" x14ac:dyDescent="0.25">
      <c r="A16" s="33" t="s">
        <v>5</v>
      </c>
      <c r="B16" s="13" t="s">
        <v>32</v>
      </c>
      <c r="C16" s="28">
        <v>0</v>
      </c>
      <c r="D16" s="50">
        <f t="shared" si="0"/>
        <v>0</v>
      </c>
      <c r="E16" s="28">
        <v>0</v>
      </c>
      <c r="F16" s="47">
        <f t="shared" si="1"/>
        <v>0</v>
      </c>
      <c r="G16" s="28">
        <v>0</v>
      </c>
      <c r="H16" s="50">
        <f t="shared" si="2"/>
        <v>0</v>
      </c>
      <c r="I16" s="28">
        <v>0</v>
      </c>
      <c r="J16" s="47">
        <f t="shared" si="3"/>
        <v>0</v>
      </c>
    </row>
    <row r="17" spans="1:10" x14ac:dyDescent="0.25">
      <c r="A17" s="33" t="s">
        <v>6</v>
      </c>
      <c r="B17" s="13" t="s">
        <v>33</v>
      </c>
      <c r="C17" s="28">
        <v>6</v>
      </c>
      <c r="D17" s="50">
        <f t="shared" si="0"/>
        <v>3.9904229848363927E-2</v>
      </c>
      <c r="E17" s="28">
        <v>1660.96</v>
      </c>
      <c r="F17" s="47">
        <f t="shared" si="1"/>
        <v>3.7140825115450976E-3</v>
      </c>
      <c r="G17" s="28">
        <v>0</v>
      </c>
      <c r="H17" s="50">
        <f t="shared" si="2"/>
        <v>0</v>
      </c>
      <c r="I17" s="28">
        <v>0</v>
      </c>
      <c r="J17" s="47">
        <f t="shared" si="3"/>
        <v>0</v>
      </c>
    </row>
    <row r="18" spans="1:10" x14ac:dyDescent="0.25">
      <c r="A18" s="33" t="s">
        <v>7</v>
      </c>
      <c r="B18" s="13" t="s">
        <v>34</v>
      </c>
      <c r="C18" s="28">
        <v>149</v>
      </c>
      <c r="D18" s="50">
        <f t="shared" si="0"/>
        <v>0.99095504123437095</v>
      </c>
      <c r="E18" s="28">
        <v>1680228.3199999998</v>
      </c>
      <c r="F18" s="47">
        <f t="shared" si="1"/>
        <v>3.7571685162284458</v>
      </c>
      <c r="G18" s="28">
        <v>120</v>
      </c>
      <c r="H18" s="50">
        <f t="shared" si="2"/>
        <v>0.76672417097949019</v>
      </c>
      <c r="I18" s="28">
        <v>4677455.9499999993</v>
      </c>
      <c r="J18" s="47">
        <f t="shared" si="3"/>
        <v>8.8975230775607734</v>
      </c>
    </row>
    <row r="19" spans="1:10" x14ac:dyDescent="0.25">
      <c r="A19" s="33" t="s">
        <v>8</v>
      </c>
      <c r="B19" s="13" t="s">
        <v>35</v>
      </c>
      <c r="C19" s="28">
        <v>387</v>
      </c>
      <c r="D19" s="50">
        <f t="shared" si="0"/>
        <v>2.573822825219473</v>
      </c>
      <c r="E19" s="28">
        <v>904824</v>
      </c>
      <c r="F19" s="47">
        <f t="shared" si="1"/>
        <v>2.0232823153033674</v>
      </c>
      <c r="G19" s="28">
        <v>426</v>
      </c>
      <c r="H19" s="50">
        <f t="shared" si="2"/>
        <v>2.72187080697719</v>
      </c>
      <c r="I19" s="28">
        <v>1429457.74</v>
      </c>
      <c r="J19" s="47">
        <f t="shared" si="3"/>
        <v>2.7191347959242393</v>
      </c>
    </row>
    <row r="20" spans="1:10" s="19" customFormat="1" x14ac:dyDescent="0.25">
      <c r="A20" s="33" t="s">
        <v>9</v>
      </c>
      <c r="B20" s="13" t="s">
        <v>36</v>
      </c>
      <c r="C20" s="28">
        <v>7669</v>
      </c>
      <c r="D20" s="50">
        <f t="shared" si="0"/>
        <v>51.004256451183828</v>
      </c>
      <c r="E20" s="28">
        <v>25873111.460000001</v>
      </c>
      <c r="F20" s="47">
        <f t="shared" si="1"/>
        <v>57.855018057534821</v>
      </c>
      <c r="G20" s="28">
        <v>8081</v>
      </c>
      <c r="H20" s="50">
        <f t="shared" si="2"/>
        <v>51.632483547377163</v>
      </c>
      <c r="I20" s="28">
        <v>28459059.989999998</v>
      </c>
      <c r="J20" s="47">
        <f t="shared" si="3"/>
        <v>54.135227724958369</v>
      </c>
    </row>
    <row r="21" spans="1:10" s="19" customFormat="1" x14ac:dyDescent="0.25">
      <c r="A21" s="33" t="s">
        <v>10</v>
      </c>
      <c r="B21" s="13" t="s">
        <v>37</v>
      </c>
      <c r="C21" s="28">
        <v>1</v>
      </c>
      <c r="D21" s="50">
        <f t="shared" si="0"/>
        <v>6.6507049747273218E-3</v>
      </c>
      <c r="E21" s="28">
        <v>815.7</v>
      </c>
      <c r="F21" s="47">
        <f t="shared" si="1"/>
        <v>1.8239916100732923E-3</v>
      </c>
      <c r="G21" s="28">
        <v>0</v>
      </c>
      <c r="H21" s="50">
        <f t="shared" si="2"/>
        <v>0</v>
      </c>
      <c r="I21" s="28">
        <v>0</v>
      </c>
      <c r="J21" s="47">
        <f t="shared" si="3"/>
        <v>0</v>
      </c>
    </row>
    <row r="22" spans="1:10" x14ac:dyDescent="0.25">
      <c r="A22" s="33" t="s">
        <v>11</v>
      </c>
      <c r="B22" s="13" t="s">
        <v>38</v>
      </c>
      <c r="C22" s="28">
        <v>0</v>
      </c>
      <c r="D22" s="50">
        <f t="shared" si="0"/>
        <v>0</v>
      </c>
      <c r="E22" s="28">
        <v>0</v>
      </c>
      <c r="F22" s="47">
        <f t="shared" si="1"/>
        <v>0</v>
      </c>
      <c r="G22" s="28">
        <v>0</v>
      </c>
      <c r="H22" s="50">
        <f t="shared" si="2"/>
        <v>0</v>
      </c>
      <c r="I22" s="28">
        <v>0</v>
      </c>
      <c r="J22" s="47">
        <f t="shared" si="3"/>
        <v>0</v>
      </c>
    </row>
    <row r="23" spans="1:10" x14ac:dyDescent="0.25">
      <c r="A23" s="33" t="s">
        <v>12</v>
      </c>
      <c r="B23" s="13" t="s">
        <v>39</v>
      </c>
      <c r="C23" s="28">
        <v>109</v>
      </c>
      <c r="D23" s="50">
        <f t="shared" si="0"/>
        <v>0.72492684224527804</v>
      </c>
      <c r="E23" s="28">
        <v>152945.27000000002</v>
      </c>
      <c r="F23" s="47">
        <f t="shared" si="1"/>
        <v>0.34200182576976151</v>
      </c>
      <c r="G23" s="28">
        <v>70</v>
      </c>
      <c r="H23" s="50">
        <f t="shared" si="2"/>
        <v>0.4472557664047026</v>
      </c>
      <c r="I23" s="28">
        <v>141790.46</v>
      </c>
      <c r="J23" s="47">
        <f t="shared" si="3"/>
        <v>0.26971582490861468</v>
      </c>
    </row>
    <row r="24" spans="1:10" x14ac:dyDescent="0.25">
      <c r="A24" s="33" t="s">
        <v>13</v>
      </c>
      <c r="B24" s="13" t="s">
        <v>40</v>
      </c>
      <c r="C24" s="28">
        <v>56</v>
      </c>
      <c r="D24" s="50">
        <f t="shared" si="0"/>
        <v>0.37243947858472998</v>
      </c>
      <c r="E24" s="28">
        <v>742591.67999999993</v>
      </c>
      <c r="F24" s="47">
        <f t="shared" si="1"/>
        <v>1.6605136619225587</v>
      </c>
      <c r="G24" s="28">
        <v>44</v>
      </c>
      <c r="H24" s="50">
        <f t="shared" si="2"/>
        <v>0.28113219602581302</v>
      </c>
      <c r="I24" s="28">
        <v>235790.6</v>
      </c>
      <c r="J24" s="47">
        <f t="shared" si="3"/>
        <v>0.44852422500566824</v>
      </c>
    </row>
    <row r="25" spans="1:10" x14ac:dyDescent="0.25">
      <c r="A25" s="33" t="s">
        <v>14</v>
      </c>
      <c r="B25" s="13" t="s">
        <v>41</v>
      </c>
      <c r="C25" s="28">
        <v>0</v>
      </c>
      <c r="D25" s="50">
        <f t="shared" si="0"/>
        <v>0</v>
      </c>
      <c r="E25" s="28">
        <v>0</v>
      </c>
      <c r="F25" s="47">
        <f t="shared" si="1"/>
        <v>0</v>
      </c>
      <c r="G25" s="28">
        <v>0</v>
      </c>
      <c r="H25" s="50">
        <f t="shared" si="2"/>
        <v>0</v>
      </c>
      <c r="I25" s="28">
        <v>0</v>
      </c>
      <c r="J25" s="47">
        <f t="shared" si="3"/>
        <v>0</v>
      </c>
    </row>
    <row r="26" spans="1:10" x14ac:dyDescent="0.25">
      <c r="A26" s="33" t="s">
        <v>15</v>
      </c>
      <c r="B26" s="13" t="s">
        <v>42</v>
      </c>
      <c r="C26" s="28">
        <v>31</v>
      </c>
      <c r="D26" s="50">
        <f t="shared" si="0"/>
        <v>0.20617185421654693</v>
      </c>
      <c r="E26" s="28">
        <v>18024.780000000002</v>
      </c>
      <c r="F26" s="47">
        <f t="shared" si="1"/>
        <v>4.0305317510625091E-2</v>
      </c>
      <c r="G26" s="28">
        <v>83</v>
      </c>
      <c r="H26" s="50">
        <f t="shared" si="2"/>
        <v>0.5303175515941474</v>
      </c>
      <c r="I26" s="28">
        <v>38432.43</v>
      </c>
      <c r="J26" s="47">
        <f t="shared" si="3"/>
        <v>7.3106713672362655E-2</v>
      </c>
    </row>
    <row r="27" spans="1:10" x14ac:dyDescent="0.25">
      <c r="A27" s="33" t="s">
        <v>16</v>
      </c>
      <c r="B27" s="13" t="s">
        <v>43</v>
      </c>
      <c r="C27" s="28">
        <v>0</v>
      </c>
      <c r="D27" s="50">
        <f t="shared" si="0"/>
        <v>0</v>
      </c>
      <c r="E27" s="28">
        <v>0</v>
      </c>
      <c r="F27" s="47">
        <f t="shared" si="1"/>
        <v>0</v>
      </c>
      <c r="G27" s="28">
        <v>0</v>
      </c>
      <c r="H27" s="50">
        <f t="shared" si="2"/>
        <v>0</v>
      </c>
      <c r="I27" s="28">
        <v>0</v>
      </c>
      <c r="J27" s="47">
        <f t="shared" si="3"/>
        <v>0</v>
      </c>
    </row>
    <row r="28" spans="1:10" x14ac:dyDescent="0.25">
      <c r="A28" s="33" t="s">
        <v>17</v>
      </c>
      <c r="B28" s="13" t="s">
        <v>44</v>
      </c>
      <c r="C28" s="28">
        <v>29</v>
      </c>
      <c r="D28" s="50">
        <f t="shared" si="0"/>
        <v>0.19287044426709232</v>
      </c>
      <c r="E28" s="28">
        <v>14912.12</v>
      </c>
      <c r="F28" s="47">
        <f t="shared" si="1"/>
        <v>3.3345080015209208E-2</v>
      </c>
      <c r="G28" s="28">
        <v>78</v>
      </c>
      <c r="H28" s="50">
        <f t="shared" si="2"/>
        <v>0.49837071113666864</v>
      </c>
      <c r="I28" s="28">
        <v>34085.06</v>
      </c>
      <c r="J28" s="47">
        <f t="shared" si="3"/>
        <v>6.4837084772555398E-2</v>
      </c>
    </row>
    <row r="29" spans="1:10" x14ac:dyDescent="0.25">
      <c r="A29" s="34" t="s">
        <v>23</v>
      </c>
      <c r="B29" s="7" t="s">
        <v>45</v>
      </c>
      <c r="C29" s="29">
        <f>SUM(C11:C28)</f>
        <v>14083</v>
      </c>
      <c r="D29" s="51">
        <f t="shared" si="0"/>
        <v>93.661878159084864</v>
      </c>
      <c r="E29" s="23">
        <f>SUM(E11:E28)</f>
        <v>38696470.580000006</v>
      </c>
      <c r="F29" s="48">
        <f t="shared" si="1"/>
        <v>86.529407475012874</v>
      </c>
      <c r="G29" s="29">
        <f>SUM(G11:G28)</f>
        <v>14670</v>
      </c>
      <c r="H29" s="51">
        <f t="shared" si="2"/>
        <v>93.732029902242658</v>
      </c>
      <c r="I29" s="23">
        <f>SUM(I11:I28)</f>
        <v>44682979.18</v>
      </c>
      <c r="J29" s="48">
        <f t="shared" si="3"/>
        <v>84.996597013001832</v>
      </c>
    </row>
    <row r="30" spans="1:10" x14ac:dyDescent="0.25">
      <c r="A30" s="35" t="s">
        <v>22</v>
      </c>
      <c r="B30" s="5" t="s">
        <v>46</v>
      </c>
      <c r="C30" s="28">
        <v>708</v>
      </c>
      <c r="D30" s="50">
        <f t="shared" si="0"/>
        <v>4.7086991221069434</v>
      </c>
      <c r="E30" s="22">
        <v>5439782.1200000001</v>
      </c>
      <c r="F30" s="47">
        <f t="shared" si="1"/>
        <v>12.163929076261748</v>
      </c>
      <c r="G30" s="28">
        <v>776</v>
      </c>
      <c r="H30" s="50">
        <f t="shared" si="2"/>
        <v>4.9581496390007027</v>
      </c>
      <c r="I30" s="22">
        <v>7364874.2999999998</v>
      </c>
      <c r="J30" s="47">
        <f t="shared" si="3"/>
        <v>14.009568395312041</v>
      </c>
    </row>
    <row r="31" spans="1:10" x14ac:dyDescent="0.25">
      <c r="A31" s="35" t="s">
        <v>20</v>
      </c>
      <c r="B31" s="6" t="s">
        <v>47</v>
      </c>
      <c r="C31" s="28">
        <v>1</v>
      </c>
      <c r="D31" s="50">
        <f t="shared" si="0"/>
        <v>6.6507049747273218E-3</v>
      </c>
      <c r="E31" s="22">
        <v>14909.45</v>
      </c>
      <c r="F31" s="47">
        <f t="shared" si="1"/>
        <v>3.3339109612366379E-2</v>
      </c>
      <c r="G31" s="28">
        <v>1</v>
      </c>
      <c r="H31" s="50">
        <f t="shared" si="2"/>
        <v>6.3893680914957505E-3</v>
      </c>
      <c r="I31" s="22">
        <v>15477.45</v>
      </c>
      <c r="J31" s="47">
        <f t="shared" si="3"/>
        <v>2.9441425003006821E-2</v>
      </c>
    </row>
    <row r="32" spans="1:10" x14ac:dyDescent="0.25">
      <c r="A32" s="35" t="s">
        <v>21</v>
      </c>
      <c r="B32" s="16" t="s">
        <v>48</v>
      </c>
      <c r="C32" s="28">
        <v>244</v>
      </c>
      <c r="D32" s="50">
        <f t="shared" si="0"/>
        <v>1.6227720138334665</v>
      </c>
      <c r="E32" s="22">
        <v>569438.29</v>
      </c>
      <c r="F32" s="47">
        <f t="shared" si="1"/>
        <v>1.2733243391130102</v>
      </c>
      <c r="G32" s="28">
        <v>204</v>
      </c>
      <c r="H32" s="50">
        <f t="shared" ref="H32:J33" si="4">G32/G$35*100</f>
        <v>1.3034310906651332</v>
      </c>
      <c r="I32" s="22">
        <v>506984.53</v>
      </c>
      <c r="J32" s="47">
        <f t="shared" si="4"/>
        <v>0.96439316668312047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50">
        <f t="shared" si="0"/>
        <v>0</v>
      </c>
      <c r="E33" s="22">
        <v>0</v>
      </c>
      <c r="F33" s="47">
        <f t="shared" si="1"/>
        <v>0</v>
      </c>
      <c r="G33" s="28">
        <v>0</v>
      </c>
      <c r="H33" s="50">
        <f t="shared" si="4"/>
        <v>0</v>
      </c>
      <c r="I33" s="22">
        <v>0</v>
      </c>
      <c r="J33" s="47">
        <f t="shared" si="4"/>
        <v>0</v>
      </c>
    </row>
    <row r="34" spans="1:10" x14ac:dyDescent="0.25">
      <c r="A34" s="37" t="s">
        <v>18</v>
      </c>
      <c r="B34" s="8" t="s">
        <v>50</v>
      </c>
      <c r="C34" s="30">
        <f>SUM(C30:C33)</f>
        <v>953</v>
      </c>
      <c r="D34" s="2">
        <f>C34/C$35*100</f>
        <v>6.3381218409151368</v>
      </c>
      <c r="E34" s="31">
        <f>SUM(E30:E33)</f>
        <v>6024129.8600000003</v>
      </c>
      <c r="F34" s="45">
        <f>E34/E$35*100</f>
        <v>13.470592524987127</v>
      </c>
      <c r="G34" s="30">
        <f>SUM(G30:G33)</f>
        <v>981</v>
      </c>
      <c r="H34" s="2">
        <f>G34/G$35*100</f>
        <v>6.267970097757332</v>
      </c>
      <c r="I34" s="31">
        <f>SUM(I30:I33)</f>
        <v>7887336.2800000003</v>
      </c>
      <c r="J34" s="45">
        <f>I34/I$35*100</f>
        <v>15.003402986998168</v>
      </c>
    </row>
    <row r="35" spans="1:10" x14ac:dyDescent="0.25">
      <c r="A35" s="17" t="s">
        <v>24</v>
      </c>
      <c r="B35" s="18" t="s">
        <v>51</v>
      </c>
      <c r="C35" s="57">
        <f>C29+C34</f>
        <v>15036</v>
      </c>
      <c r="D35" s="54">
        <v>100</v>
      </c>
      <c r="E35" s="57">
        <f>E29+E34</f>
        <v>44720600.440000005</v>
      </c>
      <c r="F35" s="44">
        <v>100</v>
      </c>
      <c r="G35" s="57">
        <f>G29+G34</f>
        <v>15651</v>
      </c>
      <c r="H35" s="54">
        <v>100</v>
      </c>
      <c r="I35" s="57">
        <f>I29+I34</f>
        <v>52570315.460000001</v>
      </c>
      <c r="J35" s="44">
        <v>100</v>
      </c>
    </row>
    <row r="38" spans="1:10" x14ac:dyDescent="0.25">
      <c r="A38" t="s">
        <v>59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31.05.2025. godine.</oddFooter>
  </headerFooter>
  <ignoredErrors>
    <ignoredError sqref="A11:A28 A34" numberStoredAsText="1"/>
    <ignoredError sqref="A29:A30 A35" twoDigitTextYear="1" numberStoredAsText="1"/>
    <ignoredError sqref="G29 G34 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2024-05-23T11:48:17Z</cp:lastPrinted>
  <dcterms:created xsi:type="dcterms:W3CDTF">2018-01-08T12:56:16Z</dcterms:created>
  <dcterms:modified xsi:type="dcterms:W3CDTF">2025-06-24T11:40:37Z</dcterms:modified>
</cp:coreProperties>
</file>