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V - 2025/Jezici/BS EVLADA 0X0625/"/>
    </mc:Choice>
  </mc:AlternateContent>
  <xr:revisionPtr revIDLastSave="74" documentId="13_ncr:1_{EB61C8B4-1C98-4C00-A8B9-8600D2E16DBD}" xr6:coauthVersionLast="47" xr6:coauthVersionMax="47" xr10:uidLastSave="{ED4C54E5-3757-46A9-B0CD-3FEEAAC41F2F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43" l="1"/>
  <c r="K13" i="43"/>
  <c r="K14" i="43"/>
  <c r="K15" i="43"/>
  <c r="K16" i="43"/>
  <c r="K17" i="43"/>
  <c r="K18" i="43"/>
  <c r="K19" i="43"/>
  <c r="K20" i="43"/>
  <c r="K21" i="43"/>
  <c r="K22" i="43"/>
  <c r="K23" i="43"/>
  <c r="K24" i="43"/>
  <c r="K11" i="43"/>
  <c r="K12" i="42"/>
  <c r="K13" i="42"/>
  <c r="K14" i="42"/>
  <c r="K15" i="42"/>
  <c r="K16" i="42"/>
  <c r="K17" i="42"/>
  <c r="K18" i="42"/>
  <c r="K19" i="42"/>
  <c r="K20" i="42"/>
  <c r="K11" i="42"/>
  <c r="E25" i="43"/>
  <c r="C25" i="43" l="1"/>
  <c r="M11" i="42" l="1"/>
  <c r="C21" i="42"/>
  <c r="D11" i="42" s="1"/>
  <c r="I21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H20" i="42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7" i="41" s="1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21" i="42" l="1"/>
  <c r="N12" i="42" s="1"/>
  <c r="M13" i="41"/>
  <c r="M25" i="43"/>
  <c r="N24" i="43" s="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M35" i="41" l="1"/>
  <c r="N25" i="41" s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<sst xmlns="http://schemas.openxmlformats.org/spreadsheetml/2006/main" count="174" uniqueCount="67">
  <si>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</si>
  <si>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</si>
  <si>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</si>
  <si>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</si>
  <si>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</si>
  <si>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</si>
  <si>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</si>
  <si>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</si>
  <si>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</si>
  <si>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</si>
  <si>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</si>
  <si>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</si>
  <si>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</si>
  <si>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</si>
  <si>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</si>
  <si>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</si>
  <si>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</si>
  <si>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</si>
  <si>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</si>
  <si>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</si>
  <si>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</si>
  <si>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</si>
  <si>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</si>
  <si>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</si>
  <si>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</si>
  <si>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</si>
  <si>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</si>
  <si>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</si>
  <si>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</si>
  <si>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</si>
  <si>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</si>
  <si>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</si>
  <si>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</si>
  <si>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</si>
  <si>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</si>
  <si>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</si>
  <si>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</si>
  <si>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</si>
  <si>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</si>
  <si>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</si>
  <si>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</si>
  <si>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</si>
  <si>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</si>
  <si>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</si>
  <si>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</si>
  <si>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</si>
  <si>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</si>
  <si>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</si>
  <si>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</si>
  <si>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</si>
  <si>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</si>
  <si>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</si>
  <si>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</si>
  <si>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</si>
  <si>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</si>
  <si>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</si>
  <si>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</si>
  <si>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</si>
  <si>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</si>
  <si>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</si>
  <si>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</si>
  <si>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</si>
  <si>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</si>
  <si>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</si>
  <si>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</si>
  <si>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</si>
  <si>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I-IV-2025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</si>
</sst>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48" t="s">
        <v>66</v>
      </c>
      <c r="D10" s="53" t="s">
        <v>48</v>
      </c>
      <c r="E10" s="48" t="s">
        <v>66</v>
      </c>
      <c r="F10" s="7" t="s">
        <v>48</v>
      </c>
      <c r="G10" s="48" t="s">
        <v>66</v>
      </c>
      <c r="H10" s="53" t="s">
        <v>48</v>
      </c>
      <c r="I10" s="48" t="s">
        <v>66</v>
      </c>
      <c r="J10" s="7" t="s">
        <v>48</v>
      </c>
      <c r="K10" s="48" t="s">
        <v>66</v>
      </c>
      <c r="L10" s="53" t="s">
        <v>48</v>
      </c>
      <c r="M10" s="48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f>FBiH!C11</f>
        <v>7973</v>
      </c>
      <c r="D11" s="31">
        <f t="shared" ref="D11:D22" si="0">C11/C$35*100</f>
        <v>13.599304086784473</v>
      </c>
      <c r="E11" s="50">
        <f>FBiH!E11</f>
        <v>15442639</v>
      </c>
      <c r="F11" s="31">
        <f t="shared" ref="F11:F22" si="1">E11/E$35*100</f>
        <v>13.136378869851754</v>
      </c>
      <c r="G11" s="50">
        <f>FBiH!G11</f>
        <v>258</v>
      </c>
      <c r="H11" s="65">
        <f t="shared" ref="H11:H22" si="2">G11/G$35*100</f>
        <v>3.9174005466140298</v>
      </c>
      <c r="I11" s="50">
        <f>FBiH!I11</f>
        <v>4038367</v>
      </c>
      <c r="J11" s="31">
        <f t="shared" ref="J11:J22" si="3">I11/I$35*100</f>
        <v>9.318648074038121</v>
      </c>
      <c r="K11" s="50">
        <f>FBiH!K11</f>
        <v>8231</v>
      </c>
      <c r="L11" s="65">
        <f t="shared" ref="L11:L22" si="4">K11/K$35*100</f>
        <v>12.621522985861933</v>
      </c>
      <c r="M11" s="50">
        <f>FBiH!M11</f>
        <v>19481006</v>
      </c>
      <c r="N11" s="31">
        <f t="shared" ref="N11:N22" si="5">M11/M$35*100</f>
        <v>12.108073992665121</v>
      </c>
    </row>
    <row r="12" spans="1:14" x14ac:dyDescent="0.25">
      <c r="A12" s="42" t="s">
        <v>23</v>
      </c>
      <c r="B12" s="69" t="s">
        <v>61</v>
      </c>
      <c r="C12" s="49">
        <f>FBiH!C12</f>
        <v>11357</v>
      </c>
      <c r="D12" s="31">
        <f t="shared" si="0"/>
        <v>19.371290168520162</v>
      </c>
      <c r="E12" s="49">
        <f>FBiH!E12</f>
        <v>19316033</v>
      </c>
      <c r="F12" s="31">
        <f t="shared" si="1"/>
        <v>16.431306057893288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11357</v>
      </c>
      <c r="L12" s="65">
        <f t="shared" si="4"/>
        <v>17.414972245223417</v>
      </c>
      <c r="M12" s="49">
        <f>FBiH!M12</f>
        <v>19316033</v>
      </c>
      <c r="N12" s="31">
        <f t="shared" si="5"/>
        <v>12.005537948541324</v>
      </c>
    </row>
    <row r="13" spans="1:14" x14ac:dyDescent="0.25">
      <c r="A13" s="42" t="s">
        <v>24</v>
      </c>
      <c r="B13" s="69" t="s">
        <v>9</v>
      </c>
      <c r="C13" s="49">
        <f>RS!C11</f>
        <v>619</v>
      </c>
      <c r="D13" s="31">
        <f t="shared" si="0"/>
        <v>1.0558095108139456</v>
      </c>
      <c r="E13" s="49">
        <f>RS!E11</f>
        <v>2146101.27</v>
      </c>
      <c r="F13" s="31">
        <f t="shared" si="1"/>
        <v>1.825594665250545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619</v>
      </c>
      <c r="L13" s="65">
        <f t="shared" si="4"/>
        <v>0.94918269083325668</v>
      </c>
      <c r="M13" s="49">
        <f>RS!M11</f>
        <v>2146101.27</v>
      </c>
      <c r="N13" s="31">
        <f t="shared" si="5"/>
        <v>1.3338712062874263</v>
      </c>
    </row>
    <row r="14" spans="1:14" x14ac:dyDescent="0.25">
      <c r="A14" s="42" t="s">
        <v>25</v>
      </c>
      <c r="B14" s="69" t="s">
        <v>0</v>
      </c>
      <c r="C14" s="49">
        <f>FBiH!C13</f>
        <v>1581</v>
      </c>
      <c r="D14" s="31">
        <f t="shared" si="0"/>
        <v>2.6966637101726136</v>
      </c>
      <c r="E14" s="49">
        <f>FBiH!E13</f>
        <v>3852082</v>
      </c>
      <c r="F14" s="31">
        <f t="shared" si="1"/>
        <v>3.2767979999879735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1581</v>
      </c>
      <c r="L14" s="65">
        <f t="shared" si="4"/>
        <v>2.4243260649553777</v>
      </c>
      <c r="M14" s="49">
        <f>FBiH!M13</f>
        <v>3852082</v>
      </c>
      <c r="N14" s="31">
        <f t="shared" si="5"/>
        <v>2.3941932917536932</v>
      </c>
    </row>
    <row r="15" spans="1:14" x14ac:dyDescent="0.25">
      <c r="A15" s="42" t="s">
        <v>26</v>
      </c>
      <c r="B15" s="8" t="s">
        <v>1</v>
      </c>
      <c r="C15" s="49">
        <f>FBiH!C14</f>
        <v>2653</v>
      </c>
      <c r="D15" s="31">
        <f t="shared" si="0"/>
        <v>4.52514157058061</v>
      </c>
      <c r="E15" s="49">
        <f>FBiH!E14</f>
        <v>6161047</v>
      </c>
      <c r="F15" s="31">
        <f t="shared" si="1"/>
        <v>5.240933730754409</v>
      </c>
      <c r="G15" s="49">
        <f>FBiH!G14</f>
        <v>199</v>
      </c>
      <c r="H15" s="65">
        <f t="shared" si="2"/>
        <v>3.0215608867294264</v>
      </c>
      <c r="I15" s="49">
        <f>FBiH!I14</f>
        <v>2136594</v>
      </c>
      <c r="J15" s="31">
        <f t="shared" si="3"/>
        <v>4.9302521447657943</v>
      </c>
      <c r="K15" s="49">
        <f>FBiH!K14</f>
        <v>2852</v>
      </c>
      <c r="L15" s="65">
        <f t="shared" si="4"/>
        <v>4.3732940779587208</v>
      </c>
      <c r="M15" s="49">
        <f>FBiH!M14</f>
        <v>8297641</v>
      </c>
      <c r="N15" s="31">
        <f t="shared" si="5"/>
        <v>5.1572516939100481</v>
      </c>
    </row>
    <row r="16" spans="1:14" x14ac:dyDescent="0.25">
      <c r="A16" s="42" t="s">
        <v>27</v>
      </c>
      <c r="B16" s="8" t="s">
        <v>10</v>
      </c>
      <c r="C16" s="49">
        <f>RS!C12</f>
        <v>1125</v>
      </c>
      <c r="D16" s="31">
        <f t="shared" si="0"/>
        <v>1.9188783516408541</v>
      </c>
      <c r="E16" s="49">
        <f>RS!E12</f>
        <v>3483166.43</v>
      </c>
      <c r="F16" s="31">
        <f t="shared" si="1"/>
        <v>2.9629776290975247</v>
      </c>
      <c r="G16" s="49">
        <f>RS!G12</f>
        <v>0</v>
      </c>
      <c r="H16" s="65">
        <f t="shared" si="2"/>
        <v>0</v>
      </c>
      <c r="I16" s="49">
        <f>RS!I12</f>
        <v>0</v>
      </c>
      <c r="J16" s="31">
        <f t="shared" si="3"/>
        <v>0</v>
      </c>
      <c r="K16" s="49">
        <f>RS!K12</f>
        <v>1125</v>
      </c>
      <c r="L16" s="65">
        <f t="shared" si="4"/>
        <v>1.7250897046646423</v>
      </c>
      <c r="M16" s="49">
        <f>RS!M12</f>
        <v>3483166.43</v>
      </c>
      <c r="N16" s="31">
        <f t="shared" si="5"/>
        <v>2.16490035797983</v>
      </c>
    </row>
    <row r="17" spans="1:14" x14ac:dyDescent="0.25">
      <c r="A17" s="42" t="s">
        <v>28</v>
      </c>
      <c r="B17" s="8" t="s">
        <v>11</v>
      </c>
      <c r="C17" s="49">
        <f>RS!C13</f>
        <v>1795</v>
      </c>
      <c r="D17" s="31">
        <f t="shared" si="0"/>
        <v>3.0616770143958516</v>
      </c>
      <c r="E17" s="49">
        <f>RS!E13</f>
        <v>5725388.2699999996</v>
      </c>
      <c r="F17" s="31">
        <f t="shared" si="1"/>
        <v>4.8703378672340314</v>
      </c>
      <c r="G17" s="49">
        <f>RS!G13</f>
        <v>0</v>
      </c>
      <c r="H17" s="65">
        <f t="shared" si="2"/>
        <v>0</v>
      </c>
      <c r="I17" s="49">
        <f>RS!I13</f>
        <v>0</v>
      </c>
      <c r="J17" s="31">
        <f t="shared" si="3"/>
        <v>0</v>
      </c>
      <c r="K17" s="49">
        <f>RS!K13</f>
        <v>1795</v>
      </c>
      <c r="L17" s="65">
        <f t="shared" si="4"/>
        <v>2.7524764621093634</v>
      </c>
      <c r="M17" s="49">
        <f>RS!M13</f>
        <v>5725388.2699999996</v>
      </c>
      <c r="N17" s="31">
        <f t="shared" si="5"/>
        <v>3.5585136008836988</v>
      </c>
    </row>
    <row r="18" spans="1:14" x14ac:dyDescent="0.25">
      <c r="A18" s="42" t="s">
        <v>29</v>
      </c>
      <c r="B18" s="8" t="s">
        <v>2</v>
      </c>
      <c r="C18" s="49">
        <f>FBiH!C15</f>
        <v>5305</v>
      </c>
      <c r="D18" s="31">
        <f t="shared" si="0"/>
        <v>9.0485774715153156</v>
      </c>
      <c r="E18" s="49">
        <f>FBiH!E15</f>
        <v>11758398</v>
      </c>
      <c r="F18" s="31">
        <f t="shared" si="1"/>
        <v>10.002355881692703</v>
      </c>
      <c r="G18" s="49">
        <f>FBiH!G15</f>
        <v>0</v>
      </c>
      <c r="H18" s="65">
        <f t="shared" si="2"/>
        <v>0</v>
      </c>
      <c r="I18" s="49">
        <f>FBiH!I15</f>
        <v>0</v>
      </c>
      <c r="J18" s="31">
        <f t="shared" si="3"/>
        <v>0</v>
      </c>
      <c r="K18" s="49">
        <f>FBiH!K15</f>
        <v>5305</v>
      </c>
      <c r="L18" s="65">
        <f t="shared" si="4"/>
        <v>8.1347563406630474</v>
      </c>
      <c r="M18" s="49">
        <f>FBiH!M15</f>
        <v>11758398</v>
      </c>
      <c r="N18" s="31">
        <f t="shared" si="5"/>
        <v>7.3082238678641946</v>
      </c>
    </row>
    <row r="19" spans="1:14" x14ac:dyDescent="0.25">
      <c r="A19" s="42" t="s">
        <v>30</v>
      </c>
      <c r="B19" s="8" t="s">
        <v>19</v>
      </c>
      <c r="C19" s="49">
        <f>RS!C14</f>
        <v>465</v>
      </c>
      <c r="D19" s="31">
        <f t="shared" si="0"/>
        <v>0.7931363853448864</v>
      </c>
      <c r="E19" s="49">
        <f>RS!E14</f>
        <v>1611406.2000000002</v>
      </c>
      <c r="F19" s="31">
        <f t="shared" si="1"/>
        <v>1.3707529105891882</v>
      </c>
      <c r="G19" s="49">
        <f>RS!G14</f>
        <v>0</v>
      </c>
      <c r="H19" s="65">
        <f t="shared" si="2"/>
        <v>0</v>
      </c>
      <c r="I19" s="49">
        <f>RS!I14</f>
        <v>0</v>
      </c>
      <c r="J19" s="31">
        <f t="shared" si="3"/>
        <v>0</v>
      </c>
      <c r="K19" s="49">
        <f>RS!K14</f>
        <v>465</v>
      </c>
      <c r="L19" s="65">
        <f t="shared" si="4"/>
        <v>0.71303707792805227</v>
      </c>
      <c r="M19" s="49">
        <f>RS!M14</f>
        <v>1611406.2000000002</v>
      </c>
      <c r="N19" s="31">
        <f t="shared" si="5"/>
        <v>1.0015409626093916</v>
      </c>
    </row>
    <row r="20" spans="1:14" x14ac:dyDescent="0.25">
      <c r="A20" s="42" t="s">
        <v>31</v>
      </c>
      <c r="B20" s="8" t="s">
        <v>13</v>
      </c>
      <c r="C20" s="49">
        <f>RS!C15</f>
        <v>582</v>
      </c>
      <c r="D20" s="31">
        <f t="shared" si="0"/>
        <v>0.99269973391553534</v>
      </c>
      <c r="E20" s="49">
        <f>RS!E15</f>
        <v>2193334.17</v>
      </c>
      <c r="F20" s="31">
        <f t="shared" si="1"/>
        <v>1.8657736313923958</v>
      </c>
      <c r="G20" s="49">
        <f>RS!G15</f>
        <v>625</v>
      </c>
      <c r="H20" s="65">
        <f t="shared" si="2"/>
        <v>9.4898269055572424</v>
      </c>
      <c r="I20" s="49">
        <f>RS!I15</f>
        <v>4903706.7300000004</v>
      </c>
      <c r="J20" s="31">
        <f t="shared" si="3"/>
        <v>11.315444404919681</v>
      </c>
      <c r="K20" s="49">
        <f>RS!K15</f>
        <v>1207</v>
      </c>
      <c r="L20" s="65">
        <f t="shared" si="4"/>
        <v>1.8508295764713099</v>
      </c>
      <c r="M20" s="49">
        <f>RS!M15</f>
        <v>7097040.9000000004</v>
      </c>
      <c r="N20" s="31">
        <f t="shared" si="5"/>
        <v>4.4110399815169021</v>
      </c>
    </row>
    <row r="21" spans="1:14" x14ac:dyDescent="0.25">
      <c r="A21" s="42" t="s">
        <v>32</v>
      </c>
      <c r="B21" s="8" t="s">
        <v>3</v>
      </c>
      <c r="C21" s="49">
        <f>FBiH!C16</f>
        <v>1737</v>
      </c>
      <c r="D21" s="31">
        <f t="shared" si="0"/>
        <v>2.9627481749334788</v>
      </c>
      <c r="E21" s="49">
        <f>FBiH!E16</f>
        <v>3734076</v>
      </c>
      <c r="F21" s="31">
        <f t="shared" si="1"/>
        <v>3.1764154471797568</v>
      </c>
      <c r="G21" s="49">
        <f>FBiH!G16</f>
        <v>872</v>
      </c>
      <c r="H21" s="65">
        <f t="shared" si="2"/>
        <v>13.240206498633464</v>
      </c>
      <c r="I21" s="49">
        <f>FBiH!I16</f>
        <v>8028095</v>
      </c>
      <c r="J21" s="31">
        <f t="shared" si="3"/>
        <v>18.525060255777909</v>
      </c>
      <c r="K21" s="49">
        <f>FBiH!K16</f>
        <v>2609</v>
      </c>
      <c r="L21" s="65">
        <f t="shared" si="4"/>
        <v>4.0006747017511577</v>
      </c>
      <c r="M21" s="49">
        <f>FBiH!M16</f>
        <v>11762171</v>
      </c>
      <c r="N21" s="31">
        <f t="shared" si="5"/>
        <v>7.3105689091405193</v>
      </c>
    </row>
    <row r="22" spans="1:14" x14ac:dyDescent="0.25">
      <c r="A22" s="42" t="s">
        <v>33</v>
      </c>
      <c r="B22" s="8" t="s">
        <v>14</v>
      </c>
      <c r="C22" s="49">
        <f>RS!C16</f>
        <v>350</v>
      </c>
      <c r="D22" s="31">
        <f t="shared" si="0"/>
        <v>0.5969843760660436</v>
      </c>
      <c r="E22" s="49">
        <f>RS!E16</f>
        <v>1148064.8600000001</v>
      </c>
      <c r="F22" s="31">
        <f t="shared" si="1"/>
        <v>0.97660865918858253</v>
      </c>
      <c r="G22" s="49">
        <f>RS!G16</f>
        <v>0</v>
      </c>
      <c r="H22" s="66">
        <f t="shared" si="2"/>
        <v>0</v>
      </c>
      <c r="I22" s="49">
        <f>RS!I16</f>
        <v>0</v>
      </c>
      <c r="J22" s="31">
        <f t="shared" si="3"/>
        <v>0</v>
      </c>
      <c r="K22" s="49">
        <f>RS!K16</f>
        <v>350</v>
      </c>
      <c r="L22" s="66">
        <f t="shared" si="4"/>
        <v>0.5366945747845554</v>
      </c>
      <c r="M22" s="49">
        <f>RS!M16</f>
        <v>1148064.8600000001</v>
      </c>
      <c r="N22" s="31">
        <f t="shared" si="5"/>
        <v>0.71355936511999052</v>
      </c>
    </row>
    <row r="23" spans="1:14" x14ac:dyDescent="0.25">
      <c r="A23" s="42" t="s">
        <v>34</v>
      </c>
      <c r="B23" s="8" t="s">
        <v>15</v>
      </c>
      <c r="C23" s="49">
        <f>RS!C17</f>
        <v>1235</v>
      </c>
      <c r="D23" s="31">
        <f t="shared" ref="D23:D34" si="6">C23/C$35*100</f>
        <v>2.1065020126901821</v>
      </c>
      <c r="E23" s="49">
        <f>RS!E17</f>
        <v>3414297.4399999995</v>
      </c>
      <c r="F23" s="31">
        <f t="shared" ref="F23:F34" si="7">E23/E$35*100</f>
        <v>2.9043937856868198</v>
      </c>
      <c r="G23" s="49">
        <f>RS!G17</f>
        <v>0</v>
      </c>
      <c r="H23" s="66">
        <f t="shared" ref="H23:H34" si="8">G23/G$35*100</f>
        <v>0</v>
      </c>
      <c r="I23" s="49">
        <f>RS!I17</f>
        <v>0</v>
      </c>
      <c r="J23" s="31">
        <f t="shared" ref="J23:J34" si="9">I23/I$35*100</f>
        <v>0</v>
      </c>
      <c r="K23" s="49">
        <f>RS!K17</f>
        <v>1235</v>
      </c>
      <c r="L23" s="66">
        <f t="shared" ref="L23:L34" si="10">K23/K$35*100</f>
        <v>1.8937651424540742</v>
      </c>
      <c r="M23" s="49">
        <f>RS!M17</f>
        <v>3414297.4399999995</v>
      </c>
      <c r="N23" s="31">
        <f t="shared" ref="N23:N34" si="11">M23/M$35*100</f>
        <v>2.1220960578979904</v>
      </c>
    </row>
    <row r="24" spans="1:14" x14ac:dyDescent="0.25">
      <c r="A24" s="42" t="s">
        <v>35</v>
      </c>
      <c r="B24" s="8" t="s">
        <v>16</v>
      </c>
      <c r="C24" s="49">
        <f>RS!C18</f>
        <v>560</v>
      </c>
      <c r="D24" s="31">
        <f t="shared" si="6"/>
        <v>0.9551750017056696</v>
      </c>
      <c r="E24" s="49">
        <f>RS!E18</f>
        <v>1718888.26</v>
      </c>
      <c r="F24" s="31">
        <f t="shared" si="7"/>
        <v>1.4621832070477232</v>
      </c>
      <c r="G24" s="49">
        <f>RS!G18</f>
        <v>0</v>
      </c>
      <c r="H24" s="66">
        <f t="shared" si="8"/>
        <v>0</v>
      </c>
      <c r="I24" s="49">
        <f>RS!I18</f>
        <v>0</v>
      </c>
      <c r="J24" s="31">
        <f t="shared" si="9"/>
        <v>0</v>
      </c>
      <c r="K24" s="49">
        <f>RS!K18</f>
        <v>560</v>
      </c>
      <c r="L24" s="66">
        <f t="shared" si="10"/>
        <v>0.85871131965528869</v>
      </c>
      <c r="M24" s="49">
        <f>RS!M18</f>
        <v>1718888.26</v>
      </c>
      <c r="N24" s="31">
        <f t="shared" si="11"/>
        <v>1.0683445319612037</v>
      </c>
    </row>
    <row r="25" spans="1:14" x14ac:dyDescent="0.25">
      <c r="A25" s="42" t="s">
        <v>36</v>
      </c>
      <c r="B25" s="8" t="s">
        <v>8</v>
      </c>
      <c r="C25" s="49">
        <f>RS!C19</f>
        <v>1187</v>
      </c>
      <c r="D25" s="31">
        <f t="shared" si="6"/>
        <v>2.024629869686839</v>
      </c>
      <c r="E25" s="49">
        <f>RS!E19</f>
        <v>3432260.92</v>
      </c>
      <c r="F25" s="31">
        <f t="shared" si="7"/>
        <v>2.9196745339514796</v>
      </c>
      <c r="G25" s="49">
        <f>RS!G19</f>
        <v>0</v>
      </c>
      <c r="H25" s="66">
        <f t="shared" si="8"/>
        <v>0</v>
      </c>
      <c r="I25" s="49">
        <f>RS!I19</f>
        <v>0</v>
      </c>
      <c r="J25" s="31">
        <f t="shared" si="9"/>
        <v>0</v>
      </c>
      <c r="K25" s="49">
        <f>RS!K19</f>
        <v>1187</v>
      </c>
      <c r="L25" s="66">
        <f t="shared" si="10"/>
        <v>1.8201613150550493</v>
      </c>
      <c r="M25" s="49">
        <f>RS!M19</f>
        <v>3432260.92</v>
      </c>
      <c r="N25" s="31">
        <f t="shared" si="11"/>
        <v>2.1332609405023981</v>
      </c>
    </row>
    <row r="26" spans="1:14" x14ac:dyDescent="0.25">
      <c r="A26" s="42" t="s">
        <v>37</v>
      </c>
      <c r="B26" s="8" t="s">
        <v>12</v>
      </c>
      <c r="C26" s="49">
        <f>RS!C20</f>
        <v>520</v>
      </c>
      <c r="D26" s="31">
        <f t="shared" si="6"/>
        <v>0.88694821586955042</v>
      </c>
      <c r="E26" s="49">
        <f>RS!E20</f>
        <v>1506837.12</v>
      </c>
      <c r="F26" s="31">
        <f t="shared" si="7"/>
        <v>1.2818005590544641</v>
      </c>
      <c r="G26" s="49">
        <f>RS!G20</f>
        <v>0</v>
      </c>
      <c r="H26" s="66">
        <f t="shared" si="8"/>
        <v>0</v>
      </c>
      <c r="I26" s="49">
        <f>RS!I20</f>
        <v>0</v>
      </c>
      <c r="J26" s="31">
        <f t="shared" si="9"/>
        <v>0</v>
      </c>
      <c r="K26" s="49">
        <f>RS!K20</f>
        <v>520</v>
      </c>
      <c r="L26" s="66">
        <f t="shared" si="10"/>
        <v>0.79737479682276824</v>
      </c>
      <c r="M26" s="49">
        <f>RS!M20</f>
        <v>1506837.12</v>
      </c>
      <c r="N26" s="31">
        <f t="shared" si="11"/>
        <v>0.93654790434613155</v>
      </c>
    </row>
    <row r="27" spans="1:14" x14ac:dyDescent="0.25">
      <c r="A27" s="42" t="s">
        <v>38</v>
      </c>
      <c r="B27" s="8" t="s">
        <v>52</v>
      </c>
      <c r="C27" s="49">
        <f>RS!C21</f>
        <v>1179</v>
      </c>
      <c r="D27" s="31">
        <f t="shared" si="6"/>
        <v>2.0109845125196153</v>
      </c>
      <c r="E27" s="49">
        <f>RS!E21</f>
        <v>2971679.77</v>
      </c>
      <c r="F27" s="31">
        <f t="shared" si="7"/>
        <v>2.5278782556915251</v>
      </c>
      <c r="G27" s="49">
        <f>RS!G21</f>
        <v>0</v>
      </c>
      <c r="H27" s="66">
        <f t="shared" si="8"/>
        <v>0</v>
      </c>
      <c r="I27" s="49">
        <f>RS!I21</f>
        <v>0</v>
      </c>
      <c r="J27" s="31">
        <f t="shared" si="9"/>
        <v>0</v>
      </c>
      <c r="K27" s="49">
        <f>RS!K21</f>
        <v>1179</v>
      </c>
      <c r="L27" s="66">
        <f t="shared" si="10"/>
        <v>1.8078940104885453</v>
      </c>
      <c r="M27" s="49">
        <f>RS!M21</f>
        <v>2971679.77</v>
      </c>
      <c r="N27" s="31">
        <f t="shared" si="11"/>
        <v>1.846994890185141</v>
      </c>
    </row>
    <row r="28" spans="1:14" x14ac:dyDescent="0.25">
      <c r="A28" s="42" t="s">
        <v>39</v>
      </c>
      <c r="B28" s="8" t="s">
        <v>4</v>
      </c>
      <c r="C28" s="49">
        <f>FBiH!C17</f>
        <v>4335</v>
      </c>
      <c r="D28" s="31">
        <f t="shared" si="6"/>
        <v>7.3940779149894249</v>
      </c>
      <c r="E28" s="49">
        <f>FBiH!E17</f>
        <v>10008542</v>
      </c>
      <c r="F28" s="31">
        <f t="shared" si="7"/>
        <v>8.5138297700816423</v>
      </c>
      <c r="G28" s="49">
        <f>FBiH!G17</f>
        <v>289</v>
      </c>
      <c r="H28" s="66">
        <f t="shared" si="8"/>
        <v>4.388095961129669</v>
      </c>
      <c r="I28" s="49">
        <f>FBiH!I17</f>
        <v>1161008</v>
      </c>
      <c r="J28" s="31">
        <f t="shared" si="9"/>
        <v>2.6790593730443146</v>
      </c>
      <c r="K28" s="49">
        <f>FBiH!K17</f>
        <v>4624</v>
      </c>
      <c r="L28" s="66">
        <f t="shared" si="10"/>
        <v>7.0905020394393841</v>
      </c>
      <c r="M28" s="49">
        <f>FBiH!M17</f>
        <v>11169550</v>
      </c>
      <c r="N28" s="31">
        <f t="shared" si="11"/>
        <v>6.9422358303658811</v>
      </c>
    </row>
    <row r="29" spans="1:14" x14ac:dyDescent="0.25">
      <c r="A29" s="42" t="s">
        <v>40</v>
      </c>
      <c r="B29" s="8" t="s">
        <v>18</v>
      </c>
      <c r="C29" s="49">
        <f>RS!C22</f>
        <v>99</v>
      </c>
      <c r="D29" s="31">
        <f t="shared" si="6"/>
        <v>0.16886129494439517</v>
      </c>
      <c r="E29" s="49">
        <f>RS!E22</f>
        <v>327335.45</v>
      </c>
      <c r="F29" s="31">
        <f t="shared" si="7"/>
        <v>0.27844997793015919</v>
      </c>
      <c r="G29" s="49">
        <f>RS!G22</f>
        <v>0</v>
      </c>
      <c r="H29" s="66">
        <f t="shared" si="8"/>
        <v>0</v>
      </c>
      <c r="I29" s="49">
        <f>RS!I22</f>
        <v>0</v>
      </c>
      <c r="J29" s="31">
        <f t="shared" si="9"/>
        <v>0</v>
      </c>
      <c r="K29" s="49">
        <f>RS!K22</f>
        <v>99</v>
      </c>
      <c r="L29" s="66">
        <f t="shared" si="10"/>
        <v>0.15180789401048855</v>
      </c>
      <c r="M29" s="49">
        <f>RS!M22</f>
        <v>327335.45</v>
      </c>
      <c r="N29" s="31">
        <f t="shared" si="11"/>
        <v>0.20344954716518923</v>
      </c>
    </row>
    <row r="30" spans="1:14" x14ac:dyDescent="0.25">
      <c r="A30" s="42" t="s">
        <v>41</v>
      </c>
      <c r="B30" s="8" t="s">
        <v>17</v>
      </c>
      <c r="C30" s="49">
        <f>RS!C23</f>
        <v>577</v>
      </c>
      <c r="D30" s="31">
        <f t="shared" si="6"/>
        <v>0.98417138568602025</v>
      </c>
      <c r="E30" s="49">
        <f>RS!E23</f>
        <v>1365535.08</v>
      </c>
      <c r="F30" s="31">
        <f t="shared" si="7"/>
        <v>1.1616010819752585</v>
      </c>
      <c r="G30" s="49">
        <f>RS!G23</f>
        <v>0</v>
      </c>
      <c r="H30" s="66">
        <f t="shared" si="8"/>
        <v>0</v>
      </c>
      <c r="I30" s="49">
        <f>RS!I23</f>
        <v>0</v>
      </c>
      <c r="J30" s="31">
        <f t="shared" si="9"/>
        <v>0</v>
      </c>
      <c r="K30" s="49">
        <f>RS!K23</f>
        <v>577</v>
      </c>
      <c r="L30" s="66">
        <f t="shared" si="10"/>
        <v>0.88477934185911011</v>
      </c>
      <c r="M30" s="49">
        <f>RS!M23</f>
        <v>1365535.08</v>
      </c>
      <c r="N30" s="31">
        <f t="shared" si="11"/>
        <v>0.84872412585981893</v>
      </c>
    </row>
    <row r="31" spans="1:14" x14ac:dyDescent="0.25">
      <c r="A31" s="42" t="s">
        <v>42</v>
      </c>
      <c r="B31" s="8" t="s">
        <v>5</v>
      </c>
      <c r="C31" s="49">
        <f>FBiH!C18</f>
        <v>4579</v>
      </c>
      <c r="D31" s="31">
        <f t="shared" si="6"/>
        <v>7.8102613085897525</v>
      </c>
      <c r="E31" s="49">
        <f>FBiH!E18</f>
        <v>5643639</v>
      </c>
      <c r="F31" s="31">
        <f t="shared" si="7"/>
        <v>4.8007973318984716</v>
      </c>
      <c r="G31" s="49">
        <f>FBiH!G18</f>
        <v>1565</v>
      </c>
      <c r="H31" s="66">
        <f t="shared" si="8"/>
        <v>23.762526571515334</v>
      </c>
      <c r="I31" s="49">
        <f>FBiH!I18</f>
        <v>4569449</v>
      </c>
      <c r="J31" s="31">
        <f t="shared" si="9"/>
        <v>10.544135073227723</v>
      </c>
      <c r="K31" s="49">
        <f>FBiH!K18</f>
        <v>6144</v>
      </c>
      <c r="L31" s="66">
        <f t="shared" si="10"/>
        <v>9.4212899070751686</v>
      </c>
      <c r="M31" s="49">
        <f>FBiH!M18</f>
        <v>10213088</v>
      </c>
      <c r="N31" s="31">
        <f t="shared" si="11"/>
        <v>6.3477638268578245</v>
      </c>
    </row>
    <row r="32" spans="1:14" x14ac:dyDescent="0.25">
      <c r="A32" s="42" t="s">
        <v>43</v>
      </c>
      <c r="B32" s="8" t="s">
        <v>6</v>
      </c>
      <c r="C32" s="49">
        <f>FBiH!C19</f>
        <v>6771</v>
      </c>
      <c r="D32" s="31">
        <f t="shared" si="6"/>
        <v>11.549089172409088</v>
      </c>
      <c r="E32" s="49">
        <f>FBiH!E19</f>
        <v>5000904</v>
      </c>
      <c r="F32" s="31">
        <f t="shared" si="7"/>
        <v>4.2540507251226369</v>
      </c>
      <c r="G32" s="49">
        <f>FBiH!G19</f>
        <v>1429</v>
      </c>
      <c r="H32" s="66">
        <f t="shared" si="8"/>
        <v>21.697540236866082</v>
      </c>
      <c r="I32" s="49">
        <f>FBiH!I19</f>
        <v>9381661</v>
      </c>
      <c r="J32" s="31">
        <f t="shared" si="9"/>
        <v>21.648452755514434</v>
      </c>
      <c r="K32" s="49">
        <f>FBiH!K19</f>
        <v>8200</v>
      </c>
      <c r="L32" s="66">
        <f t="shared" si="10"/>
        <v>12.573987180666728</v>
      </c>
      <c r="M32" s="49">
        <f>FBiH!M19</f>
        <v>14382565</v>
      </c>
      <c r="N32" s="31">
        <f t="shared" si="11"/>
        <v>8.9392283552664384</v>
      </c>
    </row>
    <row r="33" spans="1:14" x14ac:dyDescent="0.25">
      <c r="A33" s="42" t="s">
        <v>44</v>
      </c>
      <c r="B33" s="8" t="s">
        <v>56</v>
      </c>
      <c r="C33" s="49">
        <f>FBiH!C20</f>
        <v>351</v>
      </c>
      <c r="D33" s="31">
        <f t="shared" si="6"/>
        <v>0.59869004571194651</v>
      </c>
      <c r="E33" s="49">
        <f>FBiH!E20</f>
        <v>165661</v>
      </c>
      <c r="F33" s="31">
        <f t="shared" si="7"/>
        <v>0.14092058099386454</v>
      </c>
      <c r="G33" s="49">
        <f>FBiH!G20</f>
        <v>1206</v>
      </c>
      <c r="H33" s="66">
        <f t="shared" si="8"/>
        <v>18.311569996963257</v>
      </c>
      <c r="I33" s="49">
        <f>FBiH!I20</f>
        <v>7791588</v>
      </c>
      <c r="J33" s="31">
        <f t="shared" si="9"/>
        <v>17.979313546762473</v>
      </c>
      <c r="K33" s="49">
        <f>FBiH!K20</f>
        <v>1557</v>
      </c>
      <c r="L33" s="66">
        <f t="shared" si="10"/>
        <v>2.3875241512558656</v>
      </c>
      <c r="M33" s="49">
        <f>FBiH!M20</f>
        <v>7957249</v>
      </c>
      <c r="N33" s="31">
        <f t="shared" si="11"/>
        <v>4.9456870795101926</v>
      </c>
    </row>
    <row r="34" spans="1:14" x14ac:dyDescent="0.25">
      <c r="A34" s="42" t="s">
        <v>45</v>
      </c>
      <c r="B34" s="8" t="s">
        <v>21</v>
      </c>
      <c r="C34" s="49">
        <f>RS!C24</f>
        <v>1693</v>
      </c>
      <c r="D34" s="31">
        <f t="shared" si="6"/>
        <v>2.8876987105137477</v>
      </c>
      <c r="E34" s="49">
        <f>RS!E24</f>
        <v>5428968.8900000006</v>
      </c>
      <c r="F34" s="31">
        <f t="shared" si="7"/>
        <v>4.6181868404537942</v>
      </c>
      <c r="G34" s="49">
        <f>RS!G24</f>
        <v>143</v>
      </c>
      <c r="H34" s="66">
        <f t="shared" si="8"/>
        <v>2.171272395991497</v>
      </c>
      <c r="I34" s="49">
        <f>RS!I24</f>
        <v>1325935.52</v>
      </c>
      <c r="J34" s="31">
        <f t="shared" si="9"/>
        <v>3.0596343719495369</v>
      </c>
      <c r="K34" s="49">
        <f>RS!K24</f>
        <v>1836</v>
      </c>
      <c r="L34" s="66">
        <f t="shared" si="10"/>
        <v>2.8153463980126965</v>
      </c>
      <c r="M34" s="49">
        <f>RS!M24</f>
        <v>6754904.4100000001</v>
      </c>
      <c r="N34" s="31">
        <f t="shared" si="11"/>
        <v>4.1983911102773614</v>
      </c>
    </row>
    <row r="35" spans="1:14" ht="15.75" thickBot="1" x14ac:dyDescent="0.3">
      <c r="A35" s="55"/>
      <c r="B35" s="56" t="s">
        <v>51</v>
      </c>
      <c r="C35" s="61">
        <f t="shared" ref="C35:N35" si="12">SUM(C11:C34)</f>
        <v>58628</v>
      </c>
      <c r="D35" s="57">
        <f t="shared" si="12"/>
        <v>100</v>
      </c>
      <c r="E35" s="61">
        <f t="shared" si="12"/>
        <v>117556285.13000001</v>
      </c>
      <c r="F35" s="57">
        <f t="shared" si="12"/>
        <v>99.999999999999972</v>
      </c>
      <c r="G35" s="61">
        <f t="shared" si="12"/>
        <v>6586</v>
      </c>
      <c r="H35" s="57">
        <f t="shared" si="12"/>
        <v>100</v>
      </c>
      <c r="I35" s="61">
        <f t="shared" si="12"/>
        <v>43336404.250000007</v>
      </c>
      <c r="J35" s="58">
        <f t="shared" si="12"/>
        <v>99.999999999999986</v>
      </c>
      <c r="K35" s="61">
        <f t="shared" si="12"/>
        <v>65214</v>
      </c>
      <c r="L35" s="57">
        <f t="shared" si="12"/>
        <v>99.999999999999986</v>
      </c>
      <c r="M35" s="61">
        <f>SUM(M11:M34)+1</f>
        <v>160892690.38000003</v>
      </c>
      <c r="N35" s="58">
        <f t="shared" si="12"/>
        <v>99.999999378467706</v>
      </c>
    </row>
    <row r="38" spans="1:14" x14ac:dyDescent="0.25">
      <c r="A38" t="s">
        <v>59</v>
      </c>
      <c r="B38" s="43"/>
    </row>
    <row r="39" spans="1:14" x14ac:dyDescent="0.25">
      <c r="A39" t="s">
        <v>60</v>
      </c>
      <c r="C39" s="12"/>
      <c r="D39" s="12"/>
      <c r="H39" s="13"/>
      <c r="I39" s="13"/>
    </row>
    <row r="40" spans="1:14" x14ac:dyDescent="0.25">
      <c r="C40" s="36"/>
    </row>
    <row r="41" spans="1:14" x14ac:dyDescent="0.25">
      <c r="B41" s="45"/>
      <c r="C41" s="9"/>
    </row>
    <row r="42" spans="1:14" x14ac:dyDescent="0.25">
      <c r="B42" s="45"/>
    </row>
    <row r="43" spans="1:14" x14ac:dyDescent="0.25">
      <c r="B43" s="45"/>
      <c r="C43" s="9"/>
      <c r="E43" s="37"/>
      <c r="F43" s="37"/>
    </row>
    <row r="44" spans="1:14" x14ac:dyDescent="0.25">
      <c r="B44" s="45"/>
      <c r="C44" s="9"/>
      <c r="D44" s="19"/>
      <c r="I44" s="9"/>
    </row>
    <row r="45" spans="1:14" x14ac:dyDescent="0.25">
      <c r="B45" s="45"/>
      <c r="C45" s="9"/>
      <c r="I45" s="9"/>
    </row>
    <row r="46" spans="1:14" x14ac:dyDescent="0.25">
      <c r="B46" s="45"/>
    </row>
    <row r="47" spans="1:14" x14ac:dyDescent="0.25">
      <c r="B47" s="45"/>
      <c r="C47" s="46"/>
      <c r="D47" s="46"/>
      <c r="E47" s="46"/>
      <c r="F47" s="46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7"/>
      <c r="E49" s="46"/>
      <c r="F49" s="46"/>
    </row>
    <row r="50" spans="2:6" x14ac:dyDescent="0.25">
      <c r="B50" s="45"/>
      <c r="C50" s="46"/>
      <c r="D50" s="46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E74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E11:M14 M35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7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3" t="s">
        <v>66</v>
      </c>
      <c r="D10" s="53" t="s">
        <v>48</v>
      </c>
      <c r="E10" s="63" t="s">
        <v>66</v>
      </c>
      <c r="F10" s="7" t="s">
        <v>48</v>
      </c>
      <c r="G10" s="63" t="s">
        <v>66</v>
      </c>
      <c r="H10" s="53" t="s">
        <v>48</v>
      </c>
      <c r="I10" s="63" t="s">
        <v>66</v>
      </c>
      <c r="J10" s="7" t="s">
        <v>48</v>
      </c>
      <c r="K10" s="63" t="s">
        <v>66</v>
      </c>
      <c r="L10" s="53" t="s">
        <v>48</v>
      </c>
      <c r="M10" s="63" t="s">
        <v>66</v>
      </c>
      <c r="N10" s="11" t="s">
        <v>48</v>
      </c>
    </row>
    <row r="11" spans="1:14" x14ac:dyDescent="0.25">
      <c r="A11" s="42" t="s">
        <v>22</v>
      </c>
      <c r="B11" s="8" t="s">
        <v>50</v>
      </c>
      <c r="C11" s="50">
        <v>7973</v>
      </c>
      <c r="D11" s="31">
        <f t="shared" ref="D11:D20" si="0">C11/C$21*100</f>
        <v>17.094035418721322</v>
      </c>
      <c r="E11" s="51">
        <v>15442639</v>
      </c>
      <c r="F11" s="31">
        <f t="shared" ref="F11:F20" si="1">E11/E$21*100</f>
        <v>19.045465757868101</v>
      </c>
      <c r="G11" s="51">
        <v>258</v>
      </c>
      <c r="H11" s="64">
        <f t="shared" ref="H11:H20" si="2">G11/G$21*100</f>
        <v>4.4345135785493293</v>
      </c>
      <c r="I11" s="51">
        <v>4038367</v>
      </c>
      <c r="J11" s="31">
        <f t="shared" ref="J11:J20" si="3">I11/I$21*100</f>
        <v>10.883102653904428</v>
      </c>
      <c r="K11" s="51">
        <f>C11+G11</f>
        <v>8231</v>
      </c>
      <c r="L11" s="64">
        <f t="shared" ref="L11:L20" si="4">K11/K$21*100</f>
        <v>15.690049561570721</v>
      </c>
      <c r="M11" s="51">
        <f>E11+I11</f>
        <v>19481006</v>
      </c>
      <c r="N11" s="31">
        <f t="shared" ref="N11:N20" si="5">M11/M$21*100</f>
        <v>16.482817300713716</v>
      </c>
    </row>
    <row r="12" spans="1:14" x14ac:dyDescent="0.25">
      <c r="A12" s="42" t="s">
        <v>23</v>
      </c>
      <c r="B12" s="69" t="s">
        <v>64</v>
      </c>
      <c r="C12" s="49">
        <v>11357</v>
      </c>
      <c r="D12" s="31">
        <f t="shared" si="0"/>
        <v>24.34929891514086</v>
      </c>
      <c r="E12" s="51">
        <v>19316033</v>
      </c>
      <c r="F12" s="31">
        <f t="shared" si="1"/>
        <v>23.822537396577761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0" si="6">C12+G12</f>
        <v>11357</v>
      </c>
      <c r="L12" s="64">
        <f t="shared" si="4"/>
        <v>21.648875333587494</v>
      </c>
      <c r="M12" s="51">
        <f t="shared" ref="M12:M20" si="7">E12+I12</f>
        <v>19316033</v>
      </c>
      <c r="N12" s="31">
        <f t="shared" si="5"/>
        <v>16.34323416940363</v>
      </c>
    </row>
    <row r="13" spans="1:14" x14ac:dyDescent="0.25">
      <c r="A13" s="42" t="s">
        <v>24</v>
      </c>
      <c r="B13" s="8" t="s">
        <v>0</v>
      </c>
      <c r="C13" s="49">
        <v>1581</v>
      </c>
      <c r="D13" s="31">
        <f t="shared" si="0"/>
        <v>3.3896488143733117</v>
      </c>
      <c r="E13" s="51">
        <v>3852082</v>
      </c>
      <c r="F13" s="31">
        <f t="shared" si="1"/>
        <v>4.7507874675759805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1581</v>
      </c>
      <c r="L13" s="64">
        <f t="shared" si="4"/>
        <v>3.0137247426610752</v>
      </c>
      <c r="M13" s="51">
        <f t="shared" si="7"/>
        <v>3852082</v>
      </c>
      <c r="N13" s="31">
        <f t="shared" si="5"/>
        <v>3.25923434515486</v>
      </c>
    </row>
    <row r="14" spans="1:14" x14ac:dyDescent="0.25">
      <c r="A14" s="42" t="s">
        <v>25</v>
      </c>
      <c r="B14" s="8" t="s">
        <v>1</v>
      </c>
      <c r="C14" s="49">
        <v>2653</v>
      </c>
      <c r="D14" s="31">
        <f t="shared" si="0"/>
        <v>5.688006517730801</v>
      </c>
      <c r="E14" s="51">
        <v>6161047</v>
      </c>
      <c r="F14" s="31">
        <f t="shared" si="1"/>
        <v>7.5984428355228646</v>
      </c>
      <c r="G14" s="51">
        <v>199</v>
      </c>
      <c r="H14" s="64">
        <f t="shared" si="2"/>
        <v>3.4204193881058784</v>
      </c>
      <c r="I14" s="52">
        <v>2136594</v>
      </c>
      <c r="J14" s="31">
        <f t="shared" si="3"/>
        <v>5.7579640066681108</v>
      </c>
      <c r="K14" s="51">
        <f t="shared" si="6"/>
        <v>2852</v>
      </c>
      <c r="L14" s="64">
        <f t="shared" si="4"/>
        <v>5.436523065192528</v>
      </c>
      <c r="M14" s="51">
        <f t="shared" si="7"/>
        <v>8297641</v>
      </c>
      <c r="N14" s="31">
        <f t="shared" si="5"/>
        <v>7.0206076949984748</v>
      </c>
    </row>
    <row r="15" spans="1:14" x14ac:dyDescent="0.25">
      <c r="A15" s="42" t="s">
        <v>26</v>
      </c>
      <c r="B15" s="8" t="s">
        <v>2</v>
      </c>
      <c r="C15" s="49">
        <v>5305</v>
      </c>
      <c r="D15" s="31">
        <f t="shared" si="0"/>
        <v>11.373869045066678</v>
      </c>
      <c r="E15" s="51">
        <v>11758398</v>
      </c>
      <c r="F15" s="31">
        <f t="shared" si="1"/>
        <v>14.501677237704303</v>
      </c>
      <c r="G15" s="51">
        <v>0</v>
      </c>
      <c r="H15" s="64">
        <f t="shared" si="2"/>
        <v>0</v>
      </c>
      <c r="I15" s="51">
        <v>0</v>
      </c>
      <c r="J15" s="31">
        <f t="shared" si="3"/>
        <v>0</v>
      </c>
      <c r="K15" s="51">
        <f t="shared" si="6"/>
        <v>5305</v>
      </c>
      <c r="L15" s="64">
        <f t="shared" si="4"/>
        <v>10.112466641250476</v>
      </c>
      <c r="M15" s="51">
        <f t="shared" si="7"/>
        <v>11758398</v>
      </c>
      <c r="N15" s="31">
        <f t="shared" si="5"/>
        <v>9.9487432005861276</v>
      </c>
    </row>
    <row r="16" spans="1:14" x14ac:dyDescent="0.25">
      <c r="A16" s="42" t="s">
        <v>27</v>
      </c>
      <c r="B16" s="8" t="s">
        <v>3</v>
      </c>
      <c r="C16" s="50">
        <v>1737</v>
      </c>
      <c r="D16" s="31">
        <f t="shared" si="0"/>
        <v>3.7241113159813044</v>
      </c>
      <c r="E16" s="51">
        <v>3734076</v>
      </c>
      <c r="F16" s="31">
        <f t="shared" si="1"/>
        <v>4.6052502163184084</v>
      </c>
      <c r="G16" s="51">
        <v>872</v>
      </c>
      <c r="H16" s="64">
        <f t="shared" si="2"/>
        <v>14.987968374011688</v>
      </c>
      <c r="I16" s="51">
        <v>8028095</v>
      </c>
      <c r="J16" s="31">
        <f t="shared" si="3"/>
        <v>21.635126772850725</v>
      </c>
      <c r="K16" s="51">
        <f t="shared" si="6"/>
        <v>2609</v>
      </c>
      <c r="L16" s="64">
        <f t="shared" si="4"/>
        <v>4.9733130003812427</v>
      </c>
      <c r="M16" s="51">
        <f t="shared" si="7"/>
        <v>11762171</v>
      </c>
      <c r="N16" s="31">
        <f t="shared" si="5"/>
        <v>9.9519355239022644</v>
      </c>
    </row>
    <row r="17" spans="1:20" x14ac:dyDescent="0.25">
      <c r="A17" s="42" t="s">
        <v>28</v>
      </c>
      <c r="B17" s="8" t="s">
        <v>4</v>
      </c>
      <c r="C17" s="49">
        <v>4335</v>
      </c>
      <c r="D17" s="31">
        <f t="shared" si="0"/>
        <v>9.294198361991338</v>
      </c>
      <c r="E17" s="51">
        <v>10008542</v>
      </c>
      <c r="F17" s="31">
        <f t="shared" si="1"/>
        <v>12.343573138450282</v>
      </c>
      <c r="G17" s="51">
        <v>289</v>
      </c>
      <c r="H17" s="64">
        <f t="shared" si="2"/>
        <v>4.9673427294602961</v>
      </c>
      <c r="I17" s="51">
        <v>1161008</v>
      </c>
      <c r="J17" s="31">
        <f t="shared" si="3"/>
        <v>3.1288313434624127</v>
      </c>
      <c r="K17" s="51">
        <f t="shared" si="6"/>
        <v>4624</v>
      </c>
      <c r="L17" s="64">
        <f t="shared" si="4"/>
        <v>8.8143347312237896</v>
      </c>
      <c r="M17" s="51">
        <f t="shared" si="7"/>
        <v>11169550</v>
      </c>
      <c r="N17" s="31">
        <f t="shared" si="5"/>
        <v>9.450520778094667</v>
      </c>
    </row>
    <row r="18" spans="1:20" x14ac:dyDescent="0.25">
      <c r="A18" s="42" t="s">
        <v>29</v>
      </c>
      <c r="B18" s="8" t="s">
        <v>5</v>
      </c>
      <c r="C18" s="49">
        <v>4579</v>
      </c>
      <c r="D18" s="31">
        <f t="shared" si="0"/>
        <v>9.8173320183525572</v>
      </c>
      <c r="E18" s="51">
        <v>5643639</v>
      </c>
      <c r="F18" s="31">
        <f t="shared" si="1"/>
        <v>6.9603215696662311</v>
      </c>
      <c r="G18" s="51">
        <v>1565</v>
      </c>
      <c r="H18" s="64">
        <f t="shared" si="2"/>
        <v>26.8992781024407</v>
      </c>
      <c r="I18" s="51">
        <v>4569449</v>
      </c>
      <c r="J18" s="31">
        <f t="shared" si="3"/>
        <v>12.314329663148728</v>
      </c>
      <c r="K18" s="51">
        <f t="shared" si="6"/>
        <v>6144</v>
      </c>
      <c r="L18" s="64">
        <f t="shared" si="4"/>
        <v>11.711780404117423</v>
      </c>
      <c r="M18" s="51">
        <f t="shared" si="7"/>
        <v>10213088</v>
      </c>
      <c r="N18" s="31">
        <f t="shared" si="5"/>
        <v>8.6412613178247408</v>
      </c>
    </row>
    <row r="19" spans="1:20" x14ac:dyDescent="0.25">
      <c r="A19" s="42" t="s">
        <v>30</v>
      </c>
      <c r="B19" s="8" t="s">
        <v>6</v>
      </c>
      <c r="C19" s="49">
        <v>6771</v>
      </c>
      <c r="D19" s="31">
        <f t="shared" si="0"/>
        <v>14.516958964023841</v>
      </c>
      <c r="E19" s="51">
        <v>5000904</v>
      </c>
      <c r="F19" s="31">
        <f t="shared" si="1"/>
        <v>6.1676340352439505</v>
      </c>
      <c r="G19" s="51">
        <v>1429</v>
      </c>
      <c r="H19" s="64">
        <f t="shared" si="2"/>
        <v>24.561705053282914</v>
      </c>
      <c r="I19" s="51">
        <v>9381661</v>
      </c>
      <c r="J19" s="31">
        <f t="shared" si="3"/>
        <v>25.282887792796366</v>
      </c>
      <c r="K19" s="51">
        <f t="shared" si="6"/>
        <v>8200</v>
      </c>
      <c r="L19" s="64">
        <f t="shared" si="4"/>
        <v>15.630956919557759</v>
      </c>
      <c r="M19" s="51">
        <f t="shared" si="7"/>
        <v>14382565</v>
      </c>
      <c r="N19" s="31">
        <f t="shared" si="5"/>
        <v>12.169042564364469</v>
      </c>
    </row>
    <row r="20" spans="1:20" x14ac:dyDescent="0.25">
      <c r="A20" s="42" t="s">
        <v>31</v>
      </c>
      <c r="B20" s="8" t="s">
        <v>56</v>
      </c>
      <c r="C20" s="49">
        <v>351</v>
      </c>
      <c r="D20" s="31">
        <f t="shared" si="0"/>
        <v>0.75254062861798376</v>
      </c>
      <c r="E20" s="20">
        <v>165661</v>
      </c>
      <c r="F20" s="31">
        <f t="shared" si="1"/>
        <v>0.20431034507212056</v>
      </c>
      <c r="G20" s="51">
        <v>1206</v>
      </c>
      <c r="H20" s="64">
        <f t="shared" si="2"/>
        <v>20.728772774149192</v>
      </c>
      <c r="I20" s="51">
        <v>7791588</v>
      </c>
      <c r="J20" s="31">
        <f t="shared" si="3"/>
        <v>20.997757767169229</v>
      </c>
      <c r="K20" s="51">
        <f t="shared" si="6"/>
        <v>1557</v>
      </c>
      <c r="L20" s="64">
        <f t="shared" si="4"/>
        <v>2.9679756004574913</v>
      </c>
      <c r="M20" s="51">
        <f t="shared" si="7"/>
        <v>7957249</v>
      </c>
      <c r="N20" s="31">
        <f t="shared" si="5"/>
        <v>6.7326031049570512</v>
      </c>
    </row>
    <row r="21" spans="1:20" ht="15.75" thickBot="1" x14ac:dyDescent="0.3">
      <c r="A21" s="55"/>
      <c r="B21" s="56" t="s">
        <v>51</v>
      </c>
      <c r="C21" s="61">
        <f>SUM(C11:C20)</f>
        <v>46642</v>
      </c>
      <c r="D21" s="57">
        <f t="shared" ref="D21:N21" si="8">SUM(D11:D20)</f>
        <v>99.999999999999986</v>
      </c>
      <c r="E21" s="61">
        <f t="shared" si="8"/>
        <v>81083021</v>
      </c>
      <c r="F21" s="57">
        <f t="shared" si="8"/>
        <v>100</v>
      </c>
      <c r="G21" s="61">
        <v>5818</v>
      </c>
      <c r="H21" s="57">
        <f t="shared" si="8"/>
        <v>99.999999999999986</v>
      </c>
      <c r="I21" s="61">
        <f>SUM(I11:I20)</f>
        <v>37106762</v>
      </c>
      <c r="J21" s="58">
        <f t="shared" si="8"/>
        <v>100.00000000000001</v>
      </c>
      <c r="K21" s="61">
        <f t="shared" si="8"/>
        <v>52460</v>
      </c>
      <c r="L21" s="57">
        <f t="shared" si="8"/>
        <v>100</v>
      </c>
      <c r="M21" s="61">
        <f>SUM(M11:M20)</f>
        <v>118189783</v>
      </c>
      <c r="N21" s="58">
        <f t="shared" si="8"/>
        <v>100.00000000000001</v>
      </c>
    </row>
    <row r="22" spans="1:20" x14ac:dyDescent="0.25">
      <c r="M22" s="9"/>
    </row>
    <row r="24" spans="1:20" x14ac:dyDescent="0.25">
      <c r="B24" t="s">
        <v>57</v>
      </c>
      <c r="C24" s="21"/>
      <c r="D24" s="21"/>
      <c r="E24" s="14"/>
      <c r="F24" s="14"/>
      <c r="G24" s="14"/>
      <c r="H24" s="22"/>
      <c r="I24" s="22"/>
      <c r="J24" s="40"/>
      <c r="K24" s="23"/>
      <c r="L24" s="14"/>
      <c r="M24" s="22"/>
      <c r="N24" s="22"/>
      <c r="O24" s="14"/>
      <c r="P24" s="14"/>
      <c r="Q24" s="14"/>
      <c r="R24" s="22"/>
      <c r="S24" s="22"/>
      <c r="T24" s="14"/>
    </row>
    <row r="25" spans="1:20" x14ac:dyDescent="0.25">
      <c r="B25" t="s">
        <v>62</v>
      </c>
      <c r="C25" s="14"/>
      <c r="D25" s="25"/>
      <c r="E25" s="26"/>
      <c r="F25" s="14"/>
      <c r="G25" s="14"/>
      <c r="H25" s="14"/>
      <c r="I25" s="14"/>
      <c r="J25" s="40"/>
      <c r="K25" s="14"/>
      <c r="L25" s="14"/>
      <c r="M25" s="14"/>
      <c r="N25" s="14"/>
      <c r="O25" s="14"/>
      <c r="P25" s="14"/>
      <c r="Q25" s="14"/>
      <c r="R25" s="17"/>
      <c r="S25" s="17"/>
      <c r="T25" s="17"/>
    </row>
    <row r="26" spans="1:20" ht="15.75" x14ac:dyDescent="0.25">
      <c r="B26" t="s">
        <v>63</v>
      </c>
      <c r="C26" s="50"/>
      <c r="D26" s="15"/>
      <c r="E26" s="51"/>
      <c r="F26" s="17"/>
      <c r="G26" s="14"/>
      <c r="H26" s="27"/>
      <c r="I26" s="27"/>
      <c r="J26" s="41"/>
      <c r="K26" s="16"/>
      <c r="L26" s="17"/>
      <c r="M26" s="27"/>
      <c r="N26" s="14"/>
      <c r="O26" s="14"/>
      <c r="P26" s="14"/>
      <c r="Q26" s="14"/>
      <c r="R26" s="25"/>
      <c r="S26" s="25"/>
      <c r="T26" s="14"/>
    </row>
    <row r="27" spans="1:20" x14ac:dyDescent="0.25">
      <c r="B27" s="18"/>
      <c r="C27" s="49"/>
      <c r="D27" s="15"/>
      <c r="E27" s="51"/>
      <c r="F27" s="17"/>
      <c r="G27" s="14"/>
      <c r="H27" s="14"/>
      <c r="I27" s="15"/>
      <c r="J27" s="40"/>
      <c r="K27" s="16"/>
      <c r="L27" s="17"/>
      <c r="M27" s="14"/>
      <c r="N27" s="14"/>
      <c r="O27" s="14"/>
      <c r="P27" s="14"/>
      <c r="Q27" s="14"/>
      <c r="R27" s="14"/>
      <c r="S27" s="14"/>
      <c r="T27" s="14"/>
    </row>
    <row r="28" spans="1:20" x14ac:dyDescent="0.25">
      <c r="B28" s="18"/>
      <c r="C28" s="49"/>
      <c r="D28" s="15"/>
      <c r="E28" s="51"/>
      <c r="F28" s="17"/>
      <c r="G28" s="14"/>
      <c r="H28" s="2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28"/>
      <c r="T28" s="26"/>
    </row>
    <row r="29" spans="1:20" x14ac:dyDescent="0.25">
      <c r="B29" s="18"/>
      <c r="C29" s="49"/>
      <c r="D29" s="15"/>
      <c r="E29" s="51"/>
      <c r="F29" s="17"/>
      <c r="G29" s="14"/>
      <c r="H29" s="18"/>
      <c r="I29" s="15"/>
      <c r="J29" s="15"/>
      <c r="K29" s="17"/>
      <c r="L29" s="17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50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49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20"/>
      <c r="F36" s="17"/>
      <c r="G36" s="14"/>
      <c r="H36" s="18"/>
      <c r="I36" s="15"/>
      <c r="J36" s="40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29"/>
      <c r="C39" s="14"/>
      <c r="D39" s="14"/>
      <c r="E39" s="26"/>
      <c r="F39" s="14"/>
      <c r="G39" s="14"/>
      <c r="H39" s="29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5"/>
      <c r="D40" s="15"/>
      <c r="E40" s="15"/>
      <c r="F40" s="15"/>
      <c r="G40" s="14"/>
      <c r="H40" s="18"/>
      <c r="I40" s="15"/>
      <c r="J40" s="15"/>
      <c r="K40" s="17"/>
      <c r="L40" s="17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14"/>
      <c r="C47" s="14"/>
      <c r="D47" s="14"/>
      <c r="E47" s="14"/>
      <c r="F47" s="14"/>
      <c r="G47" s="14"/>
      <c r="H47" s="14"/>
      <c r="I47" s="14"/>
      <c r="J47" s="40"/>
      <c r="K47" s="14"/>
      <c r="L47" s="14"/>
      <c r="M47" s="14"/>
      <c r="N47" s="14"/>
      <c r="O47" s="14"/>
      <c r="P47" s="14"/>
      <c r="Q47" s="14"/>
      <c r="R47" s="14"/>
      <c r="S47" s="14"/>
      <c r="T47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0" t="s">
        <v>7</v>
      </c>
      <c r="C8" s="75" t="s">
        <v>53</v>
      </c>
      <c r="D8" s="75"/>
      <c r="E8" s="76"/>
      <c r="F8" s="76"/>
      <c r="G8" s="75" t="s">
        <v>54</v>
      </c>
      <c r="H8" s="75"/>
      <c r="I8" s="75"/>
      <c r="J8" s="75"/>
      <c r="K8" s="75" t="s">
        <v>55</v>
      </c>
      <c r="L8" s="75"/>
      <c r="M8" s="75"/>
      <c r="N8" s="77"/>
    </row>
    <row r="9" spans="1:14" ht="19.5" customHeight="1" x14ac:dyDescent="0.25">
      <c r="A9" s="5"/>
      <c r="B9" s="71"/>
      <c r="C9" s="73" t="s">
        <v>46</v>
      </c>
      <c r="D9" s="73"/>
      <c r="E9" s="73" t="s">
        <v>20</v>
      </c>
      <c r="F9" s="73"/>
      <c r="G9" s="73" t="s">
        <v>46</v>
      </c>
      <c r="H9" s="73"/>
      <c r="I9" s="73" t="s">
        <v>20</v>
      </c>
      <c r="J9" s="73"/>
      <c r="K9" s="73" t="s">
        <v>46</v>
      </c>
      <c r="L9" s="73"/>
      <c r="M9" s="73" t="s">
        <v>20</v>
      </c>
      <c r="N9" s="74"/>
    </row>
    <row r="10" spans="1:14" ht="18.75" customHeight="1" thickBot="1" x14ac:dyDescent="0.3">
      <c r="A10" s="6"/>
      <c r="B10" s="72"/>
      <c r="C10" s="63" t="s">
        <v>66</v>
      </c>
      <c r="D10" s="53" t="s">
        <v>48</v>
      </c>
      <c r="E10" s="67" t="s">
        <v>66</v>
      </c>
      <c r="F10" s="7" t="s">
        <v>48</v>
      </c>
      <c r="G10" s="67" t="s">
        <v>66</v>
      </c>
      <c r="H10" s="53" t="s">
        <v>48</v>
      </c>
      <c r="I10" s="67" t="s">
        <v>66</v>
      </c>
      <c r="J10" s="7" t="s">
        <v>48</v>
      </c>
      <c r="K10" s="67" t="s">
        <v>66</v>
      </c>
      <c r="L10" s="53" t="s">
        <v>48</v>
      </c>
      <c r="M10" s="67" t="s">
        <v>66</v>
      </c>
      <c r="N10" s="11" t="s">
        <v>48</v>
      </c>
    </row>
    <row r="11" spans="1:14" x14ac:dyDescent="0.25">
      <c r="A11" s="54" t="s">
        <v>22</v>
      </c>
      <c r="B11" s="10" t="s">
        <v>9</v>
      </c>
      <c r="C11" s="50">
        <v>619</v>
      </c>
      <c r="D11" s="31">
        <f>C11/C$25*100</f>
        <v>5.1643584181545137</v>
      </c>
      <c r="E11" s="51">
        <v>2146101.27</v>
      </c>
      <c r="F11" s="31">
        <f t="shared" ref="F11:F24" si="0">E11/E$25*100</f>
        <v>5.8840395045278884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619</v>
      </c>
      <c r="L11" s="64">
        <f t="shared" ref="L11:L24" si="3">K11/K$25*100</f>
        <v>4.8533793319742831</v>
      </c>
      <c r="M11" s="51">
        <f t="shared" ref="M11:M24" si="4">E11+I11</f>
        <v>2146101.27</v>
      </c>
      <c r="N11" s="31">
        <f t="shared" ref="N11:N24" si="5">M11/M$25*100</f>
        <v>5.0256562891912893</v>
      </c>
    </row>
    <row r="12" spans="1:14" x14ac:dyDescent="0.25">
      <c r="A12" s="54" t="s">
        <v>23</v>
      </c>
      <c r="B12" s="10" t="s">
        <v>10</v>
      </c>
      <c r="C12" s="49">
        <v>1125</v>
      </c>
      <c r="D12" s="31">
        <f t="shared" ref="D12:D24" si="6">C12/C$25*100</f>
        <v>9.3859502753212087</v>
      </c>
      <c r="E12" s="51">
        <v>3483166.43</v>
      </c>
      <c r="F12" s="31">
        <f t="shared" si="0"/>
        <v>9.5499169407627136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4" si="7">C12+G12</f>
        <v>1125</v>
      </c>
      <c r="L12" s="64">
        <f t="shared" si="3"/>
        <v>8.8207621138466372</v>
      </c>
      <c r="M12" s="51">
        <f t="shared" si="4"/>
        <v>3483166.43</v>
      </c>
      <c r="N12" s="31">
        <f t="shared" si="5"/>
        <v>8.15674335593188</v>
      </c>
    </row>
    <row r="13" spans="1:14" x14ac:dyDescent="0.25">
      <c r="A13" s="54" t="s">
        <v>24</v>
      </c>
      <c r="B13" s="10" t="s">
        <v>11</v>
      </c>
      <c r="C13" s="49">
        <v>1795</v>
      </c>
      <c r="D13" s="31">
        <f t="shared" si="6"/>
        <v>14.975805105956949</v>
      </c>
      <c r="E13" s="51">
        <v>5725388.2699999996</v>
      </c>
      <c r="F13" s="31">
        <f t="shared" si="0"/>
        <v>15.697493510844703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1795</v>
      </c>
      <c r="L13" s="64">
        <f t="shared" si="3"/>
        <v>14.074015994981966</v>
      </c>
      <c r="M13" s="51">
        <f t="shared" si="4"/>
        <v>5725388.2699999996</v>
      </c>
      <c r="N13" s="31">
        <f t="shared" si="5"/>
        <v>13.40749104872741</v>
      </c>
    </row>
    <row r="14" spans="1:14" x14ac:dyDescent="0.25">
      <c r="A14" s="54" t="s">
        <v>25</v>
      </c>
      <c r="B14" s="10" t="s">
        <v>19</v>
      </c>
      <c r="C14" s="49">
        <v>465</v>
      </c>
      <c r="D14" s="31">
        <f t="shared" si="6"/>
        <v>3.8795261137994328</v>
      </c>
      <c r="E14" s="51">
        <v>1611406.2000000002</v>
      </c>
      <c r="F14" s="31">
        <f t="shared" si="0"/>
        <v>4.4180476807793729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465</v>
      </c>
      <c r="L14" s="64">
        <f t="shared" si="3"/>
        <v>3.6459150070566095</v>
      </c>
      <c r="M14" s="51">
        <f t="shared" si="4"/>
        <v>1611406.2000000002</v>
      </c>
      <c r="N14" s="31">
        <f t="shared" si="5"/>
        <v>3.7735282191375044</v>
      </c>
    </row>
    <row r="15" spans="1:14" x14ac:dyDescent="0.25">
      <c r="A15" s="54" t="s">
        <v>26</v>
      </c>
      <c r="B15" s="10" t="s">
        <v>13</v>
      </c>
      <c r="C15" s="49">
        <v>582</v>
      </c>
      <c r="D15" s="31">
        <f t="shared" si="6"/>
        <v>4.8556649424328384</v>
      </c>
      <c r="E15" s="51">
        <v>2193334.17</v>
      </c>
      <c r="F15" s="31">
        <f t="shared" si="0"/>
        <v>6.0135395674552141</v>
      </c>
      <c r="G15" s="51">
        <v>625</v>
      </c>
      <c r="H15" s="64">
        <f t="shared" si="1"/>
        <v>81.380208333333343</v>
      </c>
      <c r="I15" s="62">
        <v>4903706.7300000004</v>
      </c>
      <c r="J15" s="31">
        <f t="shared" si="2"/>
        <v>78.715703618454185</v>
      </c>
      <c r="K15" s="51">
        <f t="shared" si="7"/>
        <v>1207</v>
      </c>
      <c r="L15" s="64">
        <f t="shared" si="3"/>
        <v>9.4636976634781238</v>
      </c>
      <c r="M15" s="51">
        <f t="shared" si="4"/>
        <v>7097040.9000000004</v>
      </c>
      <c r="N15" s="31">
        <f t="shared" si="5"/>
        <v>16.619573704335401</v>
      </c>
    </row>
    <row r="16" spans="1:14" x14ac:dyDescent="0.25">
      <c r="A16" s="54" t="s">
        <v>27</v>
      </c>
      <c r="B16" s="10" t="s">
        <v>14</v>
      </c>
      <c r="C16" s="49">
        <v>350</v>
      </c>
      <c r="D16" s="31">
        <f t="shared" si="6"/>
        <v>2.92007341898882</v>
      </c>
      <c r="E16" s="51">
        <v>1148064.8600000001</v>
      </c>
      <c r="F16" s="31">
        <f t="shared" si="0"/>
        <v>3.1476888273777872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350</v>
      </c>
      <c r="L16" s="64">
        <f t="shared" si="3"/>
        <v>2.7442371020856204</v>
      </c>
      <c r="M16" s="51">
        <f t="shared" si="4"/>
        <v>1148064.8600000001</v>
      </c>
      <c r="N16" s="31">
        <f t="shared" si="5"/>
        <v>2.6884935323012584</v>
      </c>
    </row>
    <row r="17" spans="1:14" x14ac:dyDescent="0.25">
      <c r="A17" s="54" t="s">
        <v>28</v>
      </c>
      <c r="B17" s="10" t="s">
        <v>15</v>
      </c>
      <c r="C17" s="50">
        <v>1235</v>
      </c>
      <c r="D17" s="31">
        <f t="shared" si="6"/>
        <v>10.303687635574837</v>
      </c>
      <c r="E17" s="51">
        <v>3414297.4399999995</v>
      </c>
      <c r="F17" s="31">
        <f t="shared" si="0"/>
        <v>9.3610964673481742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1235</v>
      </c>
      <c r="L17" s="64">
        <f t="shared" si="3"/>
        <v>9.6832366316449736</v>
      </c>
      <c r="M17" s="51">
        <f t="shared" si="4"/>
        <v>3414297.4399999995</v>
      </c>
      <c r="N17" s="31">
        <f t="shared" si="5"/>
        <v>7.9954686399797499</v>
      </c>
    </row>
    <row r="18" spans="1:14" x14ac:dyDescent="0.25">
      <c r="A18" s="54" t="s">
        <v>29</v>
      </c>
      <c r="B18" s="10" t="s">
        <v>16</v>
      </c>
      <c r="C18" s="49">
        <v>560</v>
      </c>
      <c r="D18" s="31">
        <f t="shared" si="6"/>
        <v>4.672117470382112</v>
      </c>
      <c r="E18" s="51">
        <v>1718888.26</v>
      </c>
      <c r="F18" s="31">
        <f t="shared" si="0"/>
        <v>4.712734933384203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560</v>
      </c>
      <c r="L18" s="64">
        <f t="shared" si="3"/>
        <v>4.3907793633369927</v>
      </c>
      <c r="M18" s="51">
        <f t="shared" si="4"/>
        <v>1718888.26</v>
      </c>
      <c r="N18" s="31">
        <f t="shared" si="5"/>
        <v>4.0252255171006306</v>
      </c>
    </row>
    <row r="19" spans="1:14" x14ac:dyDescent="0.25">
      <c r="A19" s="54" t="s">
        <v>30</v>
      </c>
      <c r="B19" s="10" t="s">
        <v>8</v>
      </c>
      <c r="C19" s="49">
        <v>1187</v>
      </c>
      <c r="D19" s="31">
        <f t="shared" si="6"/>
        <v>9.9032204238277988</v>
      </c>
      <c r="E19" s="51">
        <v>3432260.92</v>
      </c>
      <c r="F19" s="31">
        <f t="shared" si="0"/>
        <v>9.410347556957193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1187</v>
      </c>
      <c r="L19" s="64">
        <f t="shared" si="3"/>
        <v>9.3068841147875165</v>
      </c>
      <c r="M19" s="51">
        <f t="shared" si="4"/>
        <v>3432260.92</v>
      </c>
      <c r="N19" s="31">
        <f t="shared" si="5"/>
        <v>8.0375348171447101</v>
      </c>
    </row>
    <row r="20" spans="1:14" x14ac:dyDescent="0.25">
      <c r="A20" s="54" t="s">
        <v>31</v>
      </c>
      <c r="B20" s="10" t="s">
        <v>12</v>
      </c>
      <c r="C20" s="49">
        <v>520</v>
      </c>
      <c r="D20" s="31">
        <f t="shared" si="6"/>
        <v>4.3383947939262475</v>
      </c>
      <c r="E20" s="51">
        <v>1506837.12</v>
      </c>
      <c r="F20" s="31">
        <f t="shared" si="0"/>
        <v>4.1313470454118084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520</v>
      </c>
      <c r="L20" s="64">
        <f t="shared" si="3"/>
        <v>4.0771522659557791</v>
      </c>
      <c r="M20" s="51">
        <f t="shared" si="4"/>
        <v>1506837.12</v>
      </c>
      <c r="N20" s="31">
        <f t="shared" si="5"/>
        <v>3.5286524241770234</v>
      </c>
    </row>
    <row r="21" spans="1:14" x14ac:dyDescent="0.25">
      <c r="A21" s="54" t="s">
        <v>32</v>
      </c>
      <c r="B21" s="10" t="s">
        <v>52</v>
      </c>
      <c r="C21" s="49">
        <v>1179</v>
      </c>
      <c r="D21" s="31">
        <f t="shared" si="6"/>
        <v>9.8364758885366257</v>
      </c>
      <c r="E21" s="51">
        <v>2971679.77</v>
      </c>
      <c r="F21" s="31">
        <f t="shared" si="0"/>
        <v>8.1475564112062369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1179</v>
      </c>
      <c r="L21" s="64">
        <f t="shared" si="3"/>
        <v>9.244158695311274</v>
      </c>
      <c r="M21" s="51">
        <f t="shared" si="4"/>
        <v>2971679.77</v>
      </c>
      <c r="N21" s="31">
        <f t="shared" si="5"/>
        <v>6.9589638356455668</v>
      </c>
    </row>
    <row r="22" spans="1:14" x14ac:dyDescent="0.25">
      <c r="A22" s="54" t="s">
        <v>33</v>
      </c>
      <c r="B22" s="10" t="s">
        <v>18</v>
      </c>
      <c r="C22" s="49">
        <v>99</v>
      </c>
      <c r="D22" s="31">
        <f t="shared" si="6"/>
        <v>0.8259636242282663</v>
      </c>
      <c r="E22" s="51">
        <v>327335.45</v>
      </c>
      <c r="F22" s="31">
        <f t="shared" si="0"/>
        <v>0.8974668371695308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99</v>
      </c>
      <c r="L22" s="64">
        <f t="shared" si="3"/>
        <v>0.776227066018504</v>
      </c>
      <c r="M22" s="51">
        <f t="shared" si="4"/>
        <v>327335.45</v>
      </c>
      <c r="N22" s="31">
        <f t="shared" si="5"/>
        <v>0.76654139576915714</v>
      </c>
    </row>
    <row r="23" spans="1:14" x14ac:dyDescent="0.25">
      <c r="A23" s="54" t="s">
        <v>34</v>
      </c>
      <c r="B23" s="10" t="s">
        <v>17</v>
      </c>
      <c r="C23" s="49">
        <v>577</v>
      </c>
      <c r="D23" s="31">
        <f t="shared" si="6"/>
        <v>4.8139496078758555</v>
      </c>
      <c r="E23" s="51">
        <v>1365535.08</v>
      </c>
      <c r="F23" s="31">
        <f t="shared" si="0"/>
        <v>3.7439343929648996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 t="shared" si="7"/>
        <v>577</v>
      </c>
      <c r="L23" s="64">
        <f t="shared" si="3"/>
        <v>4.5240708797240083</v>
      </c>
      <c r="M23" s="51">
        <f t="shared" si="4"/>
        <v>1365535.08</v>
      </c>
      <c r="N23" s="31">
        <f t="shared" si="5"/>
        <v>3.1977568155082117</v>
      </c>
    </row>
    <row r="24" spans="1:14" x14ac:dyDescent="0.25">
      <c r="A24" s="54" t="s">
        <v>35</v>
      </c>
      <c r="B24" s="10" t="s">
        <v>21</v>
      </c>
      <c r="C24" s="49">
        <v>1693</v>
      </c>
      <c r="D24" s="31">
        <f t="shared" si="6"/>
        <v>14.124812280994496</v>
      </c>
      <c r="E24" s="51">
        <v>5428968.8900000006</v>
      </c>
      <c r="F24" s="31">
        <f t="shared" si="0"/>
        <v>14.884790323810265</v>
      </c>
      <c r="G24" s="51">
        <v>143</v>
      </c>
      <c r="H24" s="64">
        <f t="shared" si="1"/>
        <v>18.619791666666664</v>
      </c>
      <c r="I24" s="62">
        <v>1325935.52</v>
      </c>
      <c r="J24" s="31">
        <f t="shared" si="2"/>
        <v>21.284296381545825</v>
      </c>
      <c r="K24" s="51">
        <f t="shared" si="7"/>
        <v>1836</v>
      </c>
      <c r="L24" s="64">
        <f t="shared" si="3"/>
        <v>14.395483769797709</v>
      </c>
      <c r="M24" s="51">
        <f t="shared" si="4"/>
        <v>6754904.4100000001</v>
      </c>
      <c r="N24" s="31">
        <f t="shared" si="5"/>
        <v>15.818371810106832</v>
      </c>
    </row>
    <row r="25" spans="1:14" ht="15.75" thickBot="1" x14ac:dyDescent="0.3">
      <c r="A25" s="55"/>
      <c r="B25" s="56" t="s">
        <v>51</v>
      </c>
      <c r="C25" s="61">
        <f>SUM(C11:C24)</f>
        <v>11986</v>
      </c>
      <c r="D25" s="57">
        <f t="shared" ref="D25:N25" si="8">SUM(D11:D24)</f>
        <v>100</v>
      </c>
      <c r="E25" s="61">
        <f>SUM(E11:E24)</f>
        <v>36473264.130000003</v>
      </c>
      <c r="F25" s="57">
        <f t="shared" si="8"/>
        <v>100</v>
      </c>
      <c r="G25" s="61">
        <f>SUM(G11:G24)</f>
        <v>768</v>
      </c>
      <c r="H25" s="57">
        <f t="shared" si="8"/>
        <v>100</v>
      </c>
      <c r="I25" s="61">
        <f t="shared" si="8"/>
        <v>6229642.25</v>
      </c>
      <c r="J25" s="58">
        <f t="shared" si="8"/>
        <v>100.00000000000001</v>
      </c>
      <c r="K25" s="61">
        <f>SUM(K11:K24)</f>
        <v>12754</v>
      </c>
      <c r="L25" s="57">
        <f t="shared" si="8"/>
        <v>99.999999999999986</v>
      </c>
      <c r="M25" s="61">
        <f>SUM(M11:M24)-0.6</f>
        <v>42702905.779999994</v>
      </c>
      <c r="N25" s="58">
        <f t="shared" si="8"/>
        <v>100.00000140505662</v>
      </c>
    </row>
    <row r="28" spans="1:14" x14ac:dyDescent="0.25">
      <c r="B28" t="s">
        <v>58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2025-06-03T11:30:39Z</dcterms:modified>
</cp:coreProperties>
</file>