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III (2024-2025)/IV - 2025/Jezici/BS EVLADA 0X0625/"/>
    </mc:Choice>
  </mc:AlternateContent>
  <xr:revisionPtr revIDLastSave="41" documentId="13_ncr:1_{349CAA51-3BCC-4A81-AF24-191F2CFD46C6}" xr6:coauthVersionLast="47" xr6:coauthVersionMax="47" xr10:uidLastSave="{AD595F84-02FB-46E1-B564-6892DF4A17FF}"/>
  <bookViews>
    <workbookView xWindow="-120" yWindow="-120" windowWidth="19440" windowHeight="1488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25" l="1"/>
  <c r="C35" i="24"/>
  <c r="D31" i="24" s="1"/>
  <c r="E34" i="24"/>
  <c r="C34" i="24"/>
  <c r="D34" i="24" s="1"/>
  <c r="D32" i="24"/>
  <c r="D30" i="24"/>
  <c r="E29" i="24"/>
  <c r="E35" i="24" s="1"/>
  <c r="C29" i="24"/>
  <c r="D29" i="24" s="1"/>
  <c r="D35" i="24" s="1"/>
  <c r="D27" i="24"/>
  <c r="D25" i="24"/>
  <c r="D24" i="24"/>
  <c r="D21" i="24"/>
  <c r="D19" i="24"/>
  <c r="D18" i="24"/>
  <c r="D15" i="24"/>
  <c r="D13" i="24"/>
  <c r="D12" i="24"/>
  <c r="C35" i="25"/>
  <c r="D30" i="25" s="1"/>
  <c r="E34" i="25"/>
  <c r="D34" i="25"/>
  <c r="C34" i="25"/>
  <c r="E29" i="25"/>
  <c r="E35" i="25" s="1"/>
  <c r="D29" i="25"/>
  <c r="C29" i="25"/>
  <c r="D24" i="25"/>
  <c r="D18" i="25"/>
  <c r="D12" i="25"/>
  <c r="E33" i="23"/>
  <c r="E32" i="23"/>
  <c r="E31" i="23"/>
  <c r="E30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C33" i="23"/>
  <c r="C32" i="23"/>
  <c r="C31" i="23"/>
  <c r="C30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G11" i="23"/>
  <c r="F31" i="24" l="1"/>
  <c r="F26" i="24"/>
  <c r="F20" i="24"/>
  <c r="F14" i="24"/>
  <c r="F30" i="24"/>
  <c r="F25" i="24"/>
  <c r="F19" i="24"/>
  <c r="F13" i="24"/>
  <c r="F24" i="24"/>
  <c r="F18" i="24"/>
  <c r="F12" i="24"/>
  <c r="F23" i="24"/>
  <c r="F17" i="24"/>
  <c r="F11" i="24"/>
  <c r="F33" i="24"/>
  <c r="F28" i="24"/>
  <c r="F22" i="24"/>
  <c r="F16" i="24"/>
  <c r="F32" i="24"/>
  <c r="F27" i="24"/>
  <c r="F21" i="24"/>
  <c r="F15" i="24"/>
  <c r="F34" i="24"/>
  <c r="D16" i="24"/>
  <c r="D22" i="24"/>
  <c r="D28" i="24"/>
  <c r="D33" i="24"/>
  <c r="D11" i="24"/>
  <c r="D17" i="24"/>
  <c r="D23" i="24"/>
  <c r="F29" i="24"/>
  <c r="D14" i="24"/>
  <c r="D20" i="24"/>
  <c r="D26" i="24"/>
  <c r="F30" i="25"/>
  <c r="F25" i="25"/>
  <c r="F19" i="25"/>
  <c r="F13" i="25"/>
  <c r="F24" i="25"/>
  <c r="F18" i="25"/>
  <c r="F12" i="25"/>
  <c r="F15" i="25"/>
  <c r="F17" i="25"/>
  <c r="F33" i="25"/>
  <c r="F28" i="25"/>
  <c r="F22" i="25"/>
  <c r="F16" i="25"/>
  <c r="F21" i="25"/>
  <c r="F23" i="25"/>
  <c r="F27" i="25"/>
  <c r="F11" i="25"/>
  <c r="F32" i="25"/>
  <c r="F31" i="25"/>
  <c r="F26" i="25"/>
  <c r="F20" i="25"/>
  <c r="F14" i="25"/>
  <c r="F34" i="25"/>
  <c r="D14" i="25"/>
  <c r="D20" i="25"/>
  <c r="D26" i="25"/>
  <c r="D31" i="25"/>
  <c r="D15" i="25"/>
  <c r="D21" i="25"/>
  <c r="D27" i="25"/>
  <c r="D32" i="25"/>
  <c r="D16" i="25"/>
  <c r="D22" i="25"/>
  <c r="D28" i="25"/>
  <c r="D33" i="25"/>
  <c r="D11" i="25"/>
  <c r="D17" i="25"/>
  <c r="D23" i="25"/>
  <c r="F29" i="25"/>
  <c r="D13" i="25"/>
  <c r="D19" i="25"/>
  <c r="D25" i="25"/>
  <c r="E34" i="23"/>
  <c r="C34" i="23"/>
  <c r="C29" i="23"/>
  <c r="E29" i="23"/>
  <c r="I34" i="24"/>
  <c r="G34" i="24"/>
  <c r="G29" i="24"/>
  <c r="I29" i="24"/>
  <c r="F35" i="24" l="1"/>
  <c r="G35" i="24"/>
  <c r="E35" i="23"/>
  <c r="C35" i="23"/>
  <c r="I34" i="25"/>
  <c r="I31" i="23"/>
  <c r="I32" i="23"/>
  <c r="I33" i="23"/>
  <c r="I30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11" i="23"/>
  <c r="G31" i="23"/>
  <c r="G32" i="23"/>
  <c r="G33" i="23"/>
  <c r="G30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34" i="25"/>
  <c r="G29" i="25"/>
  <c r="I35" i="25" l="1"/>
  <c r="J29" i="25" s="1"/>
  <c r="H23" i="24"/>
  <c r="G35" i="25"/>
  <c r="G34" i="23"/>
  <c r="I35" i="24"/>
  <c r="J34" i="24" s="1"/>
  <c r="I34" i="23"/>
  <c r="I29" i="23"/>
  <c r="I35" i="23" s="1"/>
  <c r="J27" i="23" s="1"/>
  <c r="G29" i="23"/>
  <c r="H34" i="25" l="1"/>
  <c r="H22" i="25"/>
  <c r="H33" i="25"/>
  <c r="H21" i="25"/>
  <c r="H32" i="25"/>
  <c r="H20" i="25"/>
  <c r="H31" i="25"/>
  <c r="H19" i="25"/>
  <c r="H17" i="25"/>
  <c r="H30" i="25"/>
  <c r="H18" i="25"/>
  <c r="H28" i="25"/>
  <c r="H16" i="25"/>
  <c r="H14" i="25"/>
  <c r="H27" i="25"/>
  <c r="H15" i="25"/>
  <c r="H26" i="25"/>
  <c r="H24" i="25"/>
  <c r="H12" i="25"/>
  <c r="H13" i="25"/>
  <c r="H23" i="25"/>
  <c r="H11" i="25"/>
  <c r="H25" i="25"/>
  <c r="H29" i="25"/>
  <c r="J11" i="23"/>
  <c r="J12" i="23"/>
  <c r="J34" i="25"/>
  <c r="J15" i="25"/>
  <c r="J11" i="25"/>
  <c r="J16" i="25"/>
  <c r="J28" i="25"/>
  <c r="J14" i="25"/>
  <c r="J17" i="25"/>
  <c r="J12" i="25"/>
  <c r="J30" i="25"/>
  <c r="J24" i="25"/>
  <c r="J18" i="25"/>
  <c r="J19" i="25"/>
  <c r="J31" i="25"/>
  <c r="J20" i="25"/>
  <c r="J32" i="25"/>
  <c r="J21" i="25"/>
  <c r="J22" i="25"/>
  <c r="J23" i="25"/>
  <c r="J25" i="25"/>
  <c r="J33" i="25"/>
  <c r="J13" i="25"/>
  <c r="J26" i="25"/>
  <c r="J27" i="25"/>
  <c r="J33" i="23"/>
  <c r="J30" i="23"/>
  <c r="H28" i="24"/>
  <c r="H30" i="24"/>
  <c r="H16" i="24"/>
  <c r="H24" i="24"/>
  <c r="H22" i="24"/>
  <c r="H19" i="24"/>
  <c r="H26" i="24"/>
  <c r="H14" i="24"/>
  <c r="H32" i="24"/>
  <c r="H17" i="24"/>
  <c r="H27" i="24"/>
  <c r="H11" i="24"/>
  <c r="H21" i="24"/>
  <c r="H34" i="24"/>
  <c r="H25" i="24"/>
  <c r="H15" i="24"/>
  <c r="H18" i="24"/>
  <c r="H13" i="24"/>
  <c r="H31" i="24"/>
  <c r="H29" i="24"/>
  <c r="H33" i="24"/>
  <c r="H20" i="24"/>
  <c r="H12" i="24"/>
  <c r="J29" i="24"/>
  <c r="J35" i="24" s="1"/>
  <c r="J23" i="24"/>
  <c r="J17" i="24"/>
  <c r="J11" i="24"/>
  <c r="J33" i="24"/>
  <c r="J28" i="24"/>
  <c r="J22" i="24"/>
  <c r="J16" i="24"/>
  <c r="J30" i="24"/>
  <c r="J19" i="24"/>
  <c r="J12" i="24"/>
  <c r="J20" i="24"/>
  <c r="J25" i="24"/>
  <c r="J32" i="24"/>
  <c r="J27" i="24"/>
  <c r="J21" i="24"/>
  <c r="J15" i="24"/>
  <c r="J31" i="24"/>
  <c r="J26" i="24"/>
  <c r="J14" i="24"/>
  <c r="J13" i="24"/>
  <c r="J24" i="24"/>
  <c r="J18" i="24"/>
  <c r="G35" i="23"/>
  <c r="J29" i="23"/>
  <c r="H35" i="24" l="1"/>
  <c r="H33" i="23"/>
  <c r="H34" i="23"/>
  <c r="H32" i="23"/>
  <c r="H14" i="23"/>
  <c r="H12" i="23"/>
  <c r="H20" i="23"/>
  <c r="H16" i="23"/>
  <c r="H18" i="23"/>
  <c r="H26" i="23"/>
  <c r="H22" i="23"/>
  <c r="H24" i="23"/>
  <c r="H28" i="23"/>
  <c r="H31" i="23"/>
  <c r="H17" i="23"/>
  <c r="H23" i="23"/>
  <c r="H30" i="23"/>
  <c r="H27" i="23"/>
  <c r="H25" i="23"/>
  <c r="H11" i="23"/>
  <c r="H13" i="23"/>
  <c r="H19" i="23"/>
  <c r="H15" i="23"/>
  <c r="H21" i="23"/>
  <c r="H29" i="23"/>
  <c r="J31" i="23"/>
  <c r="J25" i="23"/>
  <c r="J22" i="23"/>
  <c r="J19" i="23"/>
  <c r="J13" i="23"/>
  <c r="J16" i="23"/>
  <c r="J28" i="23"/>
  <c r="J23" i="23"/>
  <c r="J21" i="23"/>
  <c r="J15" i="23"/>
  <c r="J34" i="23"/>
  <c r="J35" i="23" s="1"/>
  <c r="J32" i="23"/>
  <c r="J26" i="23"/>
  <c r="J18" i="23"/>
  <c r="J24" i="23"/>
  <c r="J14" i="23"/>
  <c r="J20" i="23"/>
  <c r="J17" i="23"/>
  <c r="H35" i="23" l="1"/>
  <c r="F29" i="23" l="1"/>
  <c r="F33" i="23" l="1"/>
  <c r="F34" i="23"/>
  <c r="F35" i="23" s="1"/>
  <c r="F31" i="23"/>
  <c r="F30" i="23"/>
  <c r="F14" i="23"/>
  <c r="F11" i="23"/>
  <c r="F22" i="23"/>
  <c r="D26" i="23"/>
  <c r="D11" i="23"/>
  <c r="D29" i="23"/>
  <c r="D20" i="23"/>
  <c r="F28" i="23"/>
  <c r="F26" i="23"/>
  <c r="F20" i="23"/>
  <c r="F16" i="23"/>
  <c r="F23" i="23"/>
  <c r="F21" i="23"/>
  <c r="F17" i="23"/>
  <c r="F15" i="23"/>
  <c r="F27" i="23"/>
  <c r="F24" i="23"/>
  <c r="F18" i="23"/>
  <c r="F12" i="23"/>
  <c r="F25" i="23"/>
  <c r="F19" i="23"/>
  <c r="F13" i="23"/>
  <c r="F32" i="23"/>
  <c r="D33" i="23"/>
  <c r="D31" i="23"/>
  <c r="D28" i="23"/>
  <c r="D24" i="23"/>
  <c r="D22" i="23"/>
  <c r="D18" i="23"/>
  <c r="D16" i="23"/>
  <c r="D12" i="23"/>
  <c r="D34" i="23"/>
  <c r="D32" i="23"/>
  <c r="D30" i="23"/>
  <c r="D27" i="23"/>
  <c r="D25" i="23"/>
  <c r="D23" i="23"/>
  <c r="D21" i="23"/>
  <c r="D19" i="23"/>
  <c r="D17" i="23"/>
  <c r="D15" i="23"/>
  <c r="D13" i="23"/>
  <c r="D14" i="23"/>
  <c r="D35" i="23" l="1"/>
</calcChain>
</file>

<file path=xl/sharedStrings.xml><?xml version="1.0" encoding="utf-8"?>
<sst xmlns="http://schemas.openxmlformats.org/spreadsheetml/2006/main" count="209" uniqueCount="63">
  <si>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</si>
  <si>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</si>
  <si>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</si>
  <si>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</si>
  <si>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</si>
  <si>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</si>
  <si>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</si>
  <si>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</si>
  <si>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</si>
  <si>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</si>
  <si>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</si>
  <si>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</si>
  <si>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</si>
  <si>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</si>
  <si>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</si>
  <si>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</si>
  <si>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</si>
  <si>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</si>
  <si>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</si>
  <si>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</si>
  <si>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</si>
  <si>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</si>
  <si>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</si>
  <si>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</si>
  <si>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</si>
  <si>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</si>
  <si>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</si>
  <si>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</si>
  <si>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</si>
  <si>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</si>
  <si>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</si>
  <si>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</si>
  <si>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</si>
  <si>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</si>
  <si>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</si>
  <si>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</si>
  <si>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</si>
  <si>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</si>
  <si>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</si>
  <si>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</si>
  <si>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</si>
  <si>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</si>
  <si>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</si>
  <si>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</si>
  <si>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</si>
  <si>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</si>
  <si>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</si>
  <si>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</si>
  <si>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</si>
  <si>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</si>
  <si>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</si>
  <si>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</si>
  <si>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</si>
  <si>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</si>
  <si>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</si>
  <si>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</si>
  <si>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</si>
  <si>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</si>
  <si>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*Podaci su dati na osnovu nerevidiranih izvještaja društava za sjedištem u Federaciji Bosne i Hercegovine.</t>
  </si>
  <si>
    <t>*Podaci su dati na osnovu nerevidiranih izvještaja društava za sjedištem u Republici Srpskoj.</t>
  </si>
  <si>
    <t>BROJ I VRIJEDNOST ISPLAĆENIH ŠTETA PO VRSTAMA OSIGURANJA U REPUBLICI SRPSKOJ*</t>
  </si>
  <si>
    <t>I-IV-2024</t>
  </si>
  <si>
    <t>I-IV-2025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</si>
</sst>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6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2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right" vertical="center"/>
    </xf>
    <xf numFmtId="3" fontId="5" fillId="3" borderId="5" xfId="0" applyNumberFormat="1" applyFont="1" applyFill="1" applyBorder="1" applyAlignment="1">
      <alignment horizontal="right" vertical="center"/>
    </xf>
    <xf numFmtId="1" fontId="5" fillId="3" borderId="5" xfId="0" applyNumberFormat="1" applyFont="1" applyFill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2" fontId="8" fillId="2" borderId="11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showGridLines="0" tabSelected="1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5" spans="1:12" x14ac:dyDescent="0.25">
      <c r="A5" s="38" t="s">
        <v>56</v>
      </c>
      <c r="C5" s="15"/>
      <c r="D5" s="3"/>
      <c r="E5" s="3"/>
      <c r="F5" s="3"/>
      <c r="G5" s="15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14"/>
      <c r="B8" s="60" t="s">
        <v>26</v>
      </c>
      <c r="C8" s="60"/>
      <c r="D8" s="60"/>
      <c r="E8" s="60"/>
      <c r="F8" s="60"/>
      <c r="G8" s="60"/>
      <c r="H8" s="60"/>
      <c r="I8" s="60"/>
      <c r="J8" s="63"/>
    </row>
    <row r="9" spans="1:12" ht="38.25" customHeight="1" x14ac:dyDescent="0.25">
      <c r="A9" s="11" t="s">
        <v>52</v>
      </c>
      <c r="B9" s="61"/>
      <c r="C9" s="39" t="s">
        <v>54</v>
      </c>
      <c r="D9" s="39" t="s">
        <v>53</v>
      </c>
      <c r="E9" s="39" t="s">
        <v>55</v>
      </c>
      <c r="F9" s="39" t="s">
        <v>53</v>
      </c>
      <c r="G9" s="39" t="s">
        <v>54</v>
      </c>
      <c r="H9" s="39" t="s">
        <v>53</v>
      </c>
      <c r="I9" s="39" t="s">
        <v>55</v>
      </c>
      <c r="J9" s="53" t="s">
        <v>53</v>
      </c>
    </row>
    <row r="10" spans="1:12" ht="31.5" customHeight="1" thickBot="1" x14ac:dyDescent="0.3">
      <c r="A10" s="10"/>
      <c r="B10" s="62"/>
      <c r="C10" s="59" t="s">
        <v>61</v>
      </c>
      <c r="D10" s="12" t="s">
        <v>25</v>
      </c>
      <c r="E10" s="12" t="s">
        <v>61</v>
      </c>
      <c r="F10" s="12" t="s">
        <v>25</v>
      </c>
      <c r="G10" s="59" t="s">
        <v>62</v>
      </c>
      <c r="H10" s="12" t="s">
        <v>25</v>
      </c>
      <c r="I10" s="12" t="s">
        <v>62</v>
      </c>
      <c r="J10" s="52" t="s">
        <v>25</v>
      </c>
    </row>
    <row r="11" spans="1:12" x14ac:dyDescent="0.25">
      <c r="A11" s="32" t="s">
        <v>0</v>
      </c>
      <c r="B11" s="13" t="s">
        <v>27</v>
      </c>
      <c r="C11" s="28">
        <f>FBiH!C11+RS!C11</f>
        <v>5784</v>
      </c>
      <c r="D11" s="50">
        <f t="shared" ref="D11:D34" si="0">C11/C$35*100</f>
        <v>9.4240325865580452</v>
      </c>
      <c r="E11" s="28">
        <f>FBiH!E11+RS!E11</f>
        <v>7805603.1699999999</v>
      </c>
      <c r="F11" s="47">
        <f t="shared" ref="F11:F34" si="1">E11/E$35*100</f>
        <v>5.3697767200780966</v>
      </c>
      <c r="G11" s="28">
        <f>FBiH!G11+RS!G11</f>
        <v>5881</v>
      </c>
      <c r="H11" s="50">
        <f t="shared" ref="H11:H34" si="2">G11/G$35*100</f>
        <v>9.018002269451344</v>
      </c>
      <c r="I11" s="28">
        <f>FBiH!I11+RS!I11</f>
        <v>8175433.5899999999</v>
      </c>
      <c r="J11" s="47">
        <f>I11/I$35*100</f>
        <v>5.0812958568945925</v>
      </c>
    </row>
    <row r="12" spans="1:12" x14ac:dyDescent="0.25">
      <c r="A12" s="33" t="s">
        <v>1</v>
      </c>
      <c r="B12" s="13" t="s">
        <v>28</v>
      </c>
      <c r="C12" s="28">
        <f>FBiH!C12+RS!C12</f>
        <v>13026</v>
      </c>
      <c r="D12" s="50">
        <f t="shared" si="0"/>
        <v>21.223625254582483</v>
      </c>
      <c r="E12" s="28">
        <f>FBiH!E12+RS!E12</f>
        <v>2880529.47</v>
      </c>
      <c r="F12" s="47">
        <f t="shared" si="1"/>
        <v>1.98162778104756</v>
      </c>
      <c r="G12" s="28">
        <f>FBiH!G12+RS!G12</f>
        <v>14485</v>
      </c>
      <c r="H12" s="50">
        <f t="shared" si="2"/>
        <v>22.211488330726532</v>
      </c>
      <c r="I12" s="28">
        <f>FBiH!I12+RS!I12</f>
        <v>3437343.75</v>
      </c>
      <c r="J12" s="47">
        <f>I12/I$35*100</f>
        <v>2.1364200887108571</v>
      </c>
      <c r="L12" s="1"/>
    </row>
    <row r="13" spans="1:12" x14ac:dyDescent="0.25">
      <c r="A13" s="33" t="s">
        <v>2</v>
      </c>
      <c r="B13" s="13" t="s">
        <v>29</v>
      </c>
      <c r="C13" s="28">
        <f>FBiH!C13+RS!C13</f>
        <v>9450</v>
      </c>
      <c r="D13" s="50">
        <f t="shared" si="0"/>
        <v>15.39714867617108</v>
      </c>
      <c r="E13" s="28">
        <f>FBiH!E13+RS!E13</f>
        <v>23823478.109999999</v>
      </c>
      <c r="F13" s="47">
        <f t="shared" si="1"/>
        <v>16.38909323984608</v>
      </c>
      <c r="G13" s="28">
        <f>FBiH!G13+RS!G13</f>
        <v>10406</v>
      </c>
      <c r="H13" s="50">
        <f t="shared" si="2"/>
        <v>15.956696414880239</v>
      </c>
      <c r="I13" s="28">
        <f>FBiH!I13+RS!I13</f>
        <v>26667181.609999999</v>
      </c>
      <c r="J13" s="47">
        <f t="shared" ref="J13:J34" si="3">I13/I$35*100</f>
        <v>16.574514114541127</v>
      </c>
    </row>
    <row r="14" spans="1:12" x14ac:dyDescent="0.25">
      <c r="A14" s="33" t="s">
        <v>3</v>
      </c>
      <c r="B14" s="13" t="s">
        <v>30</v>
      </c>
      <c r="C14" s="28">
        <f>FBiH!C14+RS!C14</f>
        <v>2</v>
      </c>
      <c r="D14" s="50">
        <f t="shared" si="0"/>
        <v>3.2586558044806514E-3</v>
      </c>
      <c r="E14" s="28">
        <f>FBiH!E14+RS!E14</f>
        <v>434.58</v>
      </c>
      <c r="F14" s="47">
        <f t="shared" si="1"/>
        <v>2.9896441263891965E-4</v>
      </c>
      <c r="G14" s="28">
        <f>FBiH!G14+RS!G14</f>
        <v>0</v>
      </c>
      <c r="H14" s="50">
        <f t="shared" si="2"/>
        <v>0</v>
      </c>
      <c r="I14" s="28">
        <f>FBiH!I14+RS!I14</f>
        <v>0</v>
      </c>
      <c r="J14" s="47">
        <f t="shared" si="3"/>
        <v>0</v>
      </c>
    </row>
    <row r="15" spans="1:12" x14ac:dyDescent="0.25">
      <c r="A15" s="33" t="s">
        <v>4</v>
      </c>
      <c r="B15" s="13" t="s">
        <v>31</v>
      </c>
      <c r="C15" s="28">
        <f>FBiH!C15+RS!C15</f>
        <v>1</v>
      </c>
      <c r="D15" s="50">
        <f t="shared" si="0"/>
        <v>1.6293279022403257E-3</v>
      </c>
      <c r="E15" s="28">
        <f>FBiH!E15+RS!E15</f>
        <v>8822</v>
      </c>
      <c r="F15" s="47">
        <f t="shared" si="1"/>
        <v>6.0689954629770098E-3</v>
      </c>
      <c r="G15" s="28">
        <f>FBiH!G15+RS!G15</f>
        <v>1</v>
      </c>
      <c r="H15" s="50">
        <f t="shared" si="2"/>
        <v>1.5334130708130158E-3</v>
      </c>
      <c r="I15" s="28">
        <f>FBiH!I15+RS!I15</f>
        <v>6845</v>
      </c>
      <c r="J15" s="47">
        <f t="shared" si="3"/>
        <v>4.2543884379401438E-3</v>
      </c>
    </row>
    <row r="16" spans="1:12" x14ac:dyDescent="0.25">
      <c r="A16" s="33" t="s">
        <v>5</v>
      </c>
      <c r="B16" s="13" t="s">
        <v>32</v>
      </c>
      <c r="C16" s="28">
        <f>FBiH!C16+RS!C16</f>
        <v>0</v>
      </c>
      <c r="D16" s="50">
        <f t="shared" si="0"/>
        <v>0</v>
      </c>
      <c r="E16" s="28">
        <f>FBiH!E16+RS!E16</f>
        <v>0</v>
      </c>
      <c r="F16" s="47">
        <f t="shared" si="1"/>
        <v>0</v>
      </c>
      <c r="G16" s="28">
        <f>FBiH!G16+RS!G16</f>
        <v>0</v>
      </c>
      <c r="H16" s="50">
        <f t="shared" si="2"/>
        <v>0</v>
      </c>
      <c r="I16" s="28">
        <f>FBiH!I16+RS!I16</f>
        <v>0</v>
      </c>
      <c r="J16" s="47">
        <f t="shared" si="3"/>
        <v>0</v>
      </c>
    </row>
    <row r="17" spans="1:10" x14ac:dyDescent="0.25">
      <c r="A17" s="33" t="s">
        <v>6</v>
      </c>
      <c r="B17" s="13" t="s">
        <v>33</v>
      </c>
      <c r="C17" s="28">
        <f>FBiH!C17+RS!C17</f>
        <v>101</v>
      </c>
      <c r="D17" s="50">
        <f t="shared" si="0"/>
        <v>0.16456211812627292</v>
      </c>
      <c r="E17" s="28">
        <f>FBiH!E17+RS!E17</f>
        <v>89467.520000000004</v>
      </c>
      <c r="F17" s="47">
        <f t="shared" si="1"/>
        <v>6.1548171952369633E-2</v>
      </c>
      <c r="G17" s="28">
        <f>FBiH!G17+RS!G17</f>
        <v>106</v>
      </c>
      <c r="H17" s="50">
        <f t="shared" si="2"/>
        <v>0.16254178550617968</v>
      </c>
      <c r="I17" s="28">
        <f>FBiH!I17+RS!I17</f>
        <v>243262</v>
      </c>
      <c r="J17" s="47">
        <f t="shared" si="3"/>
        <v>0.15119518483421407</v>
      </c>
    </row>
    <row r="18" spans="1:10" x14ac:dyDescent="0.25">
      <c r="A18" s="33" t="s">
        <v>7</v>
      </c>
      <c r="B18" s="13" t="s">
        <v>34</v>
      </c>
      <c r="C18" s="28">
        <f>FBiH!C18+RS!C18</f>
        <v>961</v>
      </c>
      <c r="D18" s="50">
        <f t="shared" si="0"/>
        <v>1.5657841140529531</v>
      </c>
      <c r="E18" s="28">
        <f>FBiH!E18+RS!E18</f>
        <v>5919361.6600000001</v>
      </c>
      <c r="F18" s="47">
        <f t="shared" si="1"/>
        <v>4.0721581340127031</v>
      </c>
      <c r="G18" s="28">
        <f>FBiH!G18+RS!G18</f>
        <v>872</v>
      </c>
      <c r="H18" s="50">
        <f t="shared" si="2"/>
        <v>1.3371361977489495</v>
      </c>
      <c r="I18" s="28">
        <f>FBiH!I18+RS!I18</f>
        <v>6828358.3300000001</v>
      </c>
      <c r="J18" s="47">
        <f t="shared" si="3"/>
        <v>4.2440451028874024</v>
      </c>
    </row>
    <row r="19" spans="1:10" x14ac:dyDescent="0.25">
      <c r="A19" s="33" t="s">
        <v>8</v>
      </c>
      <c r="B19" s="13" t="s">
        <v>35</v>
      </c>
      <c r="C19" s="28">
        <f>FBiH!C19+RS!C19</f>
        <v>1100</v>
      </c>
      <c r="D19" s="50">
        <f t="shared" si="0"/>
        <v>1.7922606924643585</v>
      </c>
      <c r="E19" s="28">
        <f>FBiH!E19+RS!E19</f>
        <v>3492260.04</v>
      </c>
      <c r="F19" s="47">
        <f t="shared" si="1"/>
        <v>2.4024609315683421</v>
      </c>
      <c r="G19" s="28">
        <f>FBiH!G19+RS!G19</f>
        <v>1111</v>
      </c>
      <c r="H19" s="50">
        <f t="shared" si="2"/>
        <v>1.7036219216732602</v>
      </c>
      <c r="I19" s="28">
        <f>FBiH!I19+RS!I19</f>
        <v>3703838.59</v>
      </c>
      <c r="J19" s="47">
        <f t="shared" si="3"/>
        <v>2.3020552334978119</v>
      </c>
    </row>
    <row r="20" spans="1:10" s="19" customFormat="1" x14ac:dyDescent="0.25">
      <c r="A20" s="33" t="s">
        <v>9</v>
      </c>
      <c r="B20" s="13" t="s">
        <v>36</v>
      </c>
      <c r="C20" s="28">
        <f>FBiH!C20+RS!C20</f>
        <v>21732</v>
      </c>
      <c r="D20" s="50">
        <f t="shared" si="0"/>
        <v>35.408553971486761</v>
      </c>
      <c r="E20" s="28">
        <f>FBiH!E20+RS!E20</f>
        <v>62476166.780000001</v>
      </c>
      <c r="F20" s="47">
        <f t="shared" si="1"/>
        <v>42.979774737249492</v>
      </c>
      <c r="G20" s="28">
        <f>FBiH!G20+RS!G20</f>
        <v>22476</v>
      </c>
      <c r="H20" s="50">
        <f t="shared" si="2"/>
        <v>34.464992179593338</v>
      </c>
      <c r="I20" s="28">
        <f>FBiH!I20+RS!I20</f>
        <v>66189951.189999998</v>
      </c>
      <c r="J20" s="47">
        <f t="shared" si="3"/>
        <v>41.139191095771871</v>
      </c>
    </row>
    <row r="21" spans="1:10" s="19" customFormat="1" x14ac:dyDescent="0.25">
      <c r="A21" s="33" t="s">
        <v>10</v>
      </c>
      <c r="B21" s="13" t="s">
        <v>37</v>
      </c>
      <c r="C21" s="28">
        <f>FBiH!C21+RS!C21</f>
        <v>0</v>
      </c>
      <c r="D21" s="50">
        <f t="shared" si="0"/>
        <v>0</v>
      </c>
      <c r="E21" s="28">
        <f>FBiH!E21+RS!E21</f>
        <v>0</v>
      </c>
      <c r="F21" s="47">
        <f t="shared" si="1"/>
        <v>0</v>
      </c>
      <c r="G21" s="28">
        <f>FBiH!G21+RS!G21</f>
        <v>0</v>
      </c>
      <c r="H21" s="50">
        <f t="shared" si="2"/>
        <v>0</v>
      </c>
      <c r="I21" s="28">
        <f>FBiH!I21+RS!I21</f>
        <v>0</v>
      </c>
      <c r="J21" s="47">
        <f t="shared" si="3"/>
        <v>0</v>
      </c>
    </row>
    <row r="22" spans="1:10" x14ac:dyDescent="0.25">
      <c r="A22" s="33" t="s">
        <v>11</v>
      </c>
      <c r="B22" s="13" t="s">
        <v>38</v>
      </c>
      <c r="C22" s="28">
        <f>FBiH!C22+RS!C22</f>
        <v>0</v>
      </c>
      <c r="D22" s="50">
        <f t="shared" si="0"/>
        <v>0</v>
      </c>
      <c r="E22" s="28">
        <f>FBiH!E22+RS!E22</f>
        <v>0</v>
      </c>
      <c r="F22" s="47">
        <f t="shared" si="1"/>
        <v>0</v>
      </c>
      <c r="G22" s="28">
        <f>FBiH!G22+RS!G22</f>
        <v>0</v>
      </c>
      <c r="H22" s="50">
        <f t="shared" si="2"/>
        <v>0</v>
      </c>
      <c r="I22" s="28">
        <f>FBiH!I22+RS!I22</f>
        <v>386</v>
      </c>
      <c r="J22" s="47">
        <f t="shared" si="3"/>
        <v>2.3991145902774221E-4</v>
      </c>
    </row>
    <row r="23" spans="1:10" x14ac:dyDescent="0.25">
      <c r="A23" s="33" t="s">
        <v>12</v>
      </c>
      <c r="B23" s="13" t="s">
        <v>39</v>
      </c>
      <c r="C23" s="28">
        <f>FBiH!C23+RS!C23</f>
        <v>476</v>
      </c>
      <c r="D23" s="50">
        <f t="shared" si="0"/>
        <v>0.7755600814663951</v>
      </c>
      <c r="E23" s="28">
        <f>FBiH!E23+RS!E23</f>
        <v>1079214.76</v>
      </c>
      <c r="F23" s="47">
        <f t="shared" si="1"/>
        <v>0.74243362979118377</v>
      </c>
      <c r="G23" s="28">
        <f>FBiH!G23+RS!G23</f>
        <v>403</v>
      </c>
      <c r="H23" s="50">
        <f t="shared" si="2"/>
        <v>0.61796546753764536</v>
      </c>
      <c r="I23" s="28">
        <f>FBiH!I23+RS!I23</f>
        <v>779428.99</v>
      </c>
      <c r="J23" s="47">
        <f t="shared" si="3"/>
        <v>0.48444027512802978</v>
      </c>
    </row>
    <row r="24" spans="1:10" x14ac:dyDescent="0.25">
      <c r="A24" s="33" t="s">
        <v>13</v>
      </c>
      <c r="B24" s="13" t="s">
        <v>40</v>
      </c>
      <c r="C24" s="28">
        <f>FBiH!C24+RS!C24</f>
        <v>209</v>
      </c>
      <c r="D24" s="50">
        <f t="shared" si="0"/>
        <v>0.34052953156822813</v>
      </c>
      <c r="E24" s="28">
        <f>FBiH!E24+RS!E24</f>
        <v>829571.62</v>
      </c>
      <c r="F24" s="47">
        <f t="shared" si="1"/>
        <v>0.57069444547659132</v>
      </c>
      <c r="G24" s="28">
        <f>FBiH!G24+RS!G24</f>
        <v>251</v>
      </c>
      <c r="H24" s="50">
        <f t="shared" si="2"/>
        <v>0.38488668077406696</v>
      </c>
      <c r="I24" s="28">
        <f>FBiH!I24+RS!I24</f>
        <v>858313.74</v>
      </c>
      <c r="J24" s="47">
        <f t="shared" si="3"/>
        <v>0.53346969343771555</v>
      </c>
    </row>
    <row r="25" spans="1:10" x14ac:dyDescent="0.25">
      <c r="A25" s="33" t="s">
        <v>14</v>
      </c>
      <c r="B25" s="13" t="s">
        <v>41</v>
      </c>
      <c r="C25" s="28">
        <f>FBiH!C25+RS!C25</f>
        <v>46</v>
      </c>
      <c r="D25" s="50">
        <f t="shared" si="0"/>
        <v>7.4949083503054986E-2</v>
      </c>
      <c r="E25" s="28">
        <f>FBiH!E25+RS!E25</f>
        <v>71113</v>
      </c>
      <c r="F25" s="47">
        <f t="shared" si="1"/>
        <v>4.8921386801029719E-2</v>
      </c>
      <c r="G25" s="28">
        <f>FBiH!G25+RS!G25</f>
        <v>41</v>
      </c>
      <c r="H25" s="50">
        <f t="shared" si="2"/>
        <v>6.2869935903333646E-2</v>
      </c>
      <c r="I25" s="28">
        <f>FBiH!I25+RS!I25</f>
        <v>69157</v>
      </c>
      <c r="J25" s="47">
        <f t="shared" si="3"/>
        <v>4.2983307699434113E-2</v>
      </c>
    </row>
    <row r="26" spans="1:10" x14ac:dyDescent="0.25">
      <c r="A26" s="33" t="s">
        <v>15</v>
      </c>
      <c r="B26" s="13" t="s">
        <v>42</v>
      </c>
      <c r="C26" s="28">
        <f>FBiH!C26+RS!C26</f>
        <v>1690</v>
      </c>
      <c r="D26" s="50">
        <f t="shared" si="0"/>
        <v>2.7535641547861505</v>
      </c>
      <c r="E26" s="28">
        <f>FBiH!E26+RS!E26</f>
        <v>419492.85</v>
      </c>
      <c r="F26" s="47">
        <f t="shared" si="1"/>
        <v>0.28858537785097432</v>
      </c>
      <c r="G26" s="28">
        <f>FBiH!G26+RS!G26</f>
        <v>2215</v>
      </c>
      <c r="H26" s="50">
        <f t="shared" si="2"/>
        <v>3.3965099518508297</v>
      </c>
      <c r="I26" s="28">
        <f>FBiH!I26+RS!I26</f>
        <v>426844.88</v>
      </c>
      <c r="J26" s="47">
        <f t="shared" si="3"/>
        <v>0.26529787030912316</v>
      </c>
    </row>
    <row r="27" spans="1:10" x14ac:dyDescent="0.25">
      <c r="A27" s="33" t="s">
        <v>16</v>
      </c>
      <c r="B27" s="13" t="s">
        <v>43</v>
      </c>
      <c r="C27" s="28">
        <f>FBiH!C27+RS!C27</f>
        <v>1</v>
      </c>
      <c r="D27" s="50">
        <f t="shared" si="0"/>
        <v>1.6293279022403257E-3</v>
      </c>
      <c r="E27" s="28">
        <f>FBiH!E27+RS!E27</f>
        <v>200</v>
      </c>
      <c r="F27" s="47">
        <f t="shared" si="1"/>
        <v>1.3758774570340083E-4</v>
      </c>
      <c r="G27" s="28">
        <f>FBiH!G27+RS!G27</f>
        <v>0</v>
      </c>
      <c r="H27" s="50">
        <f t="shared" si="2"/>
        <v>0</v>
      </c>
      <c r="I27" s="28">
        <f>FBiH!I27+RS!I27</f>
        <v>0</v>
      </c>
      <c r="J27" s="47">
        <f>I27/I$35*100</f>
        <v>0</v>
      </c>
    </row>
    <row r="28" spans="1:10" x14ac:dyDescent="0.25">
      <c r="A28" s="33" t="s">
        <v>17</v>
      </c>
      <c r="B28" s="13" t="s">
        <v>44</v>
      </c>
      <c r="C28" s="28">
        <f>FBiH!C28+RS!C28</f>
        <v>213</v>
      </c>
      <c r="D28" s="50">
        <f t="shared" si="0"/>
        <v>0.34704684317718942</v>
      </c>
      <c r="E28" s="28">
        <f>FBiH!E28+RS!E28</f>
        <v>106114.01</v>
      </c>
      <c r="F28" s="47">
        <f t="shared" si="1"/>
        <v>7.2999937117240662E-2</v>
      </c>
      <c r="G28" s="28">
        <f>FBiH!G28+RS!G28</f>
        <v>380</v>
      </c>
      <c r="H28" s="50">
        <f t="shared" si="2"/>
        <v>0.58269696690894601</v>
      </c>
      <c r="I28" s="28">
        <f>FBiH!I28+RS!I28</f>
        <v>169941.46</v>
      </c>
      <c r="J28" s="47">
        <f t="shared" si="3"/>
        <v>0.10562410263705879</v>
      </c>
    </row>
    <row r="29" spans="1:10" x14ac:dyDescent="0.25">
      <c r="A29" s="34" t="s">
        <v>23</v>
      </c>
      <c r="B29" s="7" t="s">
        <v>45</v>
      </c>
      <c r="C29" s="29">
        <f>SUM(C11:C28)</f>
        <v>54792</v>
      </c>
      <c r="D29" s="51">
        <f t="shared" si="0"/>
        <v>89.274134419551928</v>
      </c>
      <c r="E29" s="29">
        <f>SUM(E11:E28)</f>
        <v>109001829.57000002</v>
      </c>
      <c r="F29" s="48">
        <f t="shared" si="1"/>
        <v>74.986580040413003</v>
      </c>
      <c r="G29" s="29">
        <f>SUM(G11:G28)</f>
        <v>58628</v>
      </c>
      <c r="H29" s="51">
        <f t="shared" si="2"/>
        <v>89.900941515625476</v>
      </c>
      <c r="I29" s="29">
        <f>SUM(I11:I28)</f>
        <v>117556286.12999998</v>
      </c>
      <c r="J29" s="48">
        <f t="shared" si="3"/>
        <v>73.065026226246204</v>
      </c>
    </row>
    <row r="30" spans="1:10" x14ac:dyDescent="0.25">
      <c r="A30" s="35" t="s">
        <v>22</v>
      </c>
      <c r="B30" s="5" t="s">
        <v>46</v>
      </c>
      <c r="C30" s="28">
        <f>FBiH!C30+RS!C30</f>
        <v>5523</v>
      </c>
      <c r="D30" s="50">
        <f t="shared" si="0"/>
        <v>8.9987780040733192</v>
      </c>
      <c r="E30" s="28">
        <f>FBiH!E30+RS!E30</f>
        <v>34619695.899999999</v>
      </c>
      <c r="F30" s="47">
        <f t="shared" si="1"/>
        <v>23.816229579091338</v>
      </c>
      <c r="G30" s="28">
        <f>FBiH!G30+RS!G30</f>
        <v>5536</v>
      </c>
      <c r="H30" s="50">
        <f t="shared" si="2"/>
        <v>8.4889747600208558</v>
      </c>
      <c r="I30" s="28">
        <f>FBiH!I30+RS!I30</f>
        <v>41570436.270000003</v>
      </c>
      <c r="J30" s="47">
        <f>I30/I$35*100</f>
        <v>25.837367922164447</v>
      </c>
    </row>
    <row r="31" spans="1:10" x14ac:dyDescent="0.25">
      <c r="A31" s="35" t="s">
        <v>20</v>
      </c>
      <c r="B31" s="6" t="s">
        <v>47</v>
      </c>
      <c r="C31" s="28">
        <f>FBiH!C31+RS!C31</f>
        <v>26</v>
      </c>
      <c r="D31" s="50">
        <f t="shared" si="0"/>
        <v>4.2362525458248472E-2</v>
      </c>
      <c r="E31" s="28">
        <f>FBiH!E31+RS!E31</f>
        <v>117200.08</v>
      </c>
      <c r="F31" s="47">
        <f t="shared" si="1"/>
        <v>8.0626474017291172E-2</v>
      </c>
      <c r="G31" s="28">
        <f>FBiH!G31+RS!G31</f>
        <v>24</v>
      </c>
      <c r="H31" s="50">
        <f t="shared" si="2"/>
        <v>3.6801913699512377E-2</v>
      </c>
      <c r="I31" s="28">
        <f>FBiH!I31+RS!I31</f>
        <v>144154.81</v>
      </c>
      <c r="J31" s="47">
        <f t="shared" si="3"/>
        <v>8.9596867339292646E-2</v>
      </c>
    </row>
    <row r="32" spans="1:10" x14ac:dyDescent="0.25">
      <c r="A32" s="35" t="s">
        <v>21</v>
      </c>
      <c r="B32" s="16" t="s">
        <v>48</v>
      </c>
      <c r="C32" s="28">
        <f>FBiH!C32+RS!C32</f>
        <v>1034</v>
      </c>
      <c r="D32" s="50">
        <f t="shared" si="0"/>
        <v>1.6847250509164968</v>
      </c>
      <c r="E32" s="28">
        <f>FBiH!E32+RS!E32</f>
        <v>1623057.2</v>
      </c>
      <c r="F32" s="47">
        <f t="shared" si="1"/>
        <v>1.1165639064783688</v>
      </c>
      <c r="G32" s="28">
        <f>FBiH!G32+RS!G32</f>
        <v>1026</v>
      </c>
      <c r="H32" s="50">
        <f t="shared" si="2"/>
        <v>1.573281810654154</v>
      </c>
      <c r="I32" s="28">
        <f>FBiH!I32+RS!I32</f>
        <v>1621812.17</v>
      </c>
      <c r="J32" s="47">
        <f t="shared" si="3"/>
        <v>1.0080086113306961</v>
      </c>
    </row>
    <row r="33" spans="1:10" ht="15.75" customHeight="1" x14ac:dyDescent="0.25">
      <c r="A33" s="36" t="s">
        <v>19</v>
      </c>
      <c r="B33" s="16" t="s">
        <v>49</v>
      </c>
      <c r="C33" s="28">
        <f>FBiH!C33+RS!C33</f>
        <v>0</v>
      </c>
      <c r="D33" s="50">
        <f t="shared" si="0"/>
        <v>0</v>
      </c>
      <c r="E33" s="28">
        <f>FBiH!E33+RS!E33</f>
        <v>0</v>
      </c>
      <c r="F33" s="47">
        <f t="shared" si="1"/>
        <v>0</v>
      </c>
      <c r="G33" s="28">
        <f>FBiH!G33+RS!G33</f>
        <v>0</v>
      </c>
      <c r="H33" s="50">
        <f t="shared" si="2"/>
        <v>0</v>
      </c>
      <c r="I33" s="28">
        <f>FBiH!I33+RS!I33</f>
        <v>0</v>
      </c>
      <c r="J33" s="47">
        <f>I33/I$35*100</f>
        <v>0</v>
      </c>
    </row>
    <row r="34" spans="1:10" x14ac:dyDescent="0.25">
      <c r="A34" s="37" t="s">
        <v>18</v>
      </c>
      <c r="B34" s="8" t="s">
        <v>50</v>
      </c>
      <c r="C34" s="30">
        <f>SUM(C30:C33)</f>
        <v>6583</v>
      </c>
      <c r="D34" s="2">
        <f t="shared" si="0"/>
        <v>10.725865580448065</v>
      </c>
      <c r="E34" s="31">
        <f>SUM(E30:E33)</f>
        <v>36359953.18</v>
      </c>
      <c r="F34" s="46">
        <f t="shared" si="1"/>
        <v>25.013419959587001</v>
      </c>
      <c r="G34" s="30">
        <f>SUM(G30:G33)</f>
        <v>6586</v>
      </c>
      <c r="H34" s="2">
        <f t="shared" si="2"/>
        <v>10.09905848437452</v>
      </c>
      <c r="I34" s="31">
        <f>SUM(I30:I33)</f>
        <v>43336403.250000007</v>
      </c>
      <c r="J34" s="46">
        <f t="shared" si="3"/>
        <v>26.934973400834433</v>
      </c>
    </row>
    <row r="35" spans="1:10" x14ac:dyDescent="0.25">
      <c r="A35" s="17" t="s">
        <v>24</v>
      </c>
      <c r="B35" s="18" t="s">
        <v>51</v>
      </c>
      <c r="C35" s="55">
        <f>C29+C34</f>
        <v>61375</v>
      </c>
      <c r="D35" s="56">
        <f>D29+D34</f>
        <v>100</v>
      </c>
      <c r="E35" s="55">
        <f>E29+E34</f>
        <v>145361782.75000003</v>
      </c>
      <c r="F35" s="44">
        <f>(F29+F34)</f>
        <v>100</v>
      </c>
      <c r="G35" s="55">
        <f>G29+G34</f>
        <v>65214</v>
      </c>
      <c r="H35" s="56">
        <f>H29+H34</f>
        <v>100</v>
      </c>
      <c r="I35" s="55">
        <f>I29+I34+0.6</f>
        <v>160892689.97999999</v>
      </c>
      <c r="J35" s="44">
        <f>(J29+J34)</f>
        <v>99.999999627080641</v>
      </c>
    </row>
    <row r="36" spans="1:10" x14ac:dyDescent="0.25">
      <c r="G36" s="26"/>
    </row>
    <row r="38" spans="1:10" x14ac:dyDescent="0.25"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7"/>
      <c r="D42" s="26"/>
      <c r="E42" s="26"/>
      <c r="G42" s="27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5"/>
      <c r="D44" s="26"/>
      <c r="E44" s="26"/>
      <c r="G44" s="25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C8:D8"/>
    <mergeCell ref="E8:F8"/>
    <mergeCell ref="B8:B10"/>
    <mergeCell ref="G8:H8"/>
    <mergeCell ref="I8:J8"/>
  </mergeCells>
  <phoneticPr fontId="14" type="noConversion"/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30.04.2025. godine.</oddFooter>
  </headerFooter>
  <ignoredErrors>
    <ignoredError sqref="A11:A28 A34" numberStoredAsText="1"/>
    <ignoredError sqref="A29:A30 A35" twoDigitTextYear="1" numberStoredAsText="1"/>
    <ignoredError sqref="D29 D34 F29:F35 G12:G34 I11:I34" formula="1"/>
    <ignoredError sqref="H11:H28 J13:J26 H35 J28:J29 J31:J32 J34:J35" evalError="1"/>
    <ignoredError sqref="H29:H34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5" spans="1:12" x14ac:dyDescent="0.25">
      <c r="A5" s="38" t="s">
        <v>57</v>
      </c>
      <c r="C5" s="15"/>
      <c r="D5" s="3"/>
      <c r="E5" s="3"/>
      <c r="F5" s="3"/>
      <c r="G5" s="15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40"/>
      <c r="B8" s="64" t="s">
        <v>26</v>
      </c>
      <c r="C8" s="64"/>
      <c r="D8" s="64"/>
      <c r="E8" s="64"/>
      <c r="F8" s="64"/>
      <c r="G8" s="64"/>
      <c r="H8" s="64"/>
      <c r="I8" s="64"/>
      <c r="J8" s="65"/>
    </row>
    <row r="9" spans="1:12" ht="38.25" customHeight="1" x14ac:dyDescent="0.25">
      <c r="A9" s="41" t="s">
        <v>52</v>
      </c>
      <c r="B9" s="61"/>
      <c r="C9" s="39" t="s">
        <v>54</v>
      </c>
      <c r="D9" s="39" t="s">
        <v>53</v>
      </c>
      <c r="E9" s="39" t="s">
        <v>55</v>
      </c>
      <c r="F9" s="39" t="s">
        <v>53</v>
      </c>
      <c r="G9" s="39" t="s">
        <v>54</v>
      </c>
      <c r="H9" s="39" t="s">
        <v>53</v>
      </c>
      <c r="I9" s="39" t="s">
        <v>55</v>
      </c>
      <c r="J9" s="42" t="s">
        <v>53</v>
      </c>
    </row>
    <row r="10" spans="1:12" ht="31.5" customHeight="1" thickBot="1" x14ac:dyDescent="0.3">
      <c r="A10" s="43"/>
      <c r="B10" s="62"/>
      <c r="C10" s="12" t="s">
        <v>61</v>
      </c>
      <c r="D10" s="12" t="s">
        <v>25</v>
      </c>
      <c r="E10" s="12" t="s">
        <v>61</v>
      </c>
      <c r="F10" s="12" t="s">
        <v>25</v>
      </c>
      <c r="G10" s="59" t="s">
        <v>62</v>
      </c>
      <c r="H10" s="12" t="s">
        <v>25</v>
      </c>
      <c r="I10" s="12" t="s">
        <v>62</v>
      </c>
      <c r="J10" s="52" t="s">
        <v>25</v>
      </c>
    </row>
    <row r="11" spans="1:12" x14ac:dyDescent="0.25">
      <c r="A11" s="33" t="s">
        <v>0</v>
      </c>
      <c r="B11" s="13" t="s">
        <v>27</v>
      </c>
      <c r="C11" s="28">
        <v>3445</v>
      </c>
      <c r="D11" s="50">
        <f t="shared" ref="D11:D34" si="0">C11/C$35*100</f>
        <v>7.0649276075632663</v>
      </c>
      <c r="E11" s="28">
        <v>4858717</v>
      </c>
      <c r="F11" s="49">
        <f>E11/E$35*100</f>
        <v>4.4761463653375557</v>
      </c>
      <c r="G11" s="28">
        <v>3769</v>
      </c>
      <c r="H11" s="50">
        <f t="shared" ref="H11:H34" si="1">G11/G$35*100</f>
        <v>7.1845215402211213</v>
      </c>
      <c r="I11" s="28">
        <v>5643847</v>
      </c>
      <c r="J11" s="49">
        <f>I11/I$35*100</f>
        <v>4.7752410206218929</v>
      </c>
    </row>
    <row r="12" spans="1:12" x14ac:dyDescent="0.25">
      <c r="A12" s="33" t="s">
        <v>1</v>
      </c>
      <c r="B12" s="13" t="s">
        <v>28</v>
      </c>
      <c r="C12" s="28">
        <v>12730</v>
      </c>
      <c r="D12" s="50">
        <f t="shared" si="0"/>
        <v>26.10639432344859</v>
      </c>
      <c r="E12" s="28">
        <v>2612971</v>
      </c>
      <c r="F12" s="47">
        <f t="shared" ref="F12:F13" si="2">E12/E$35*100</f>
        <v>2.407228213617389</v>
      </c>
      <c r="G12" s="28">
        <v>13977</v>
      </c>
      <c r="H12" s="50">
        <f t="shared" si="1"/>
        <v>26.643156690812049</v>
      </c>
      <c r="I12" s="28">
        <v>2976153</v>
      </c>
      <c r="J12" s="47">
        <f t="shared" ref="J12:J13" si="3">I12/I$35*100</f>
        <v>2.5181136003947144</v>
      </c>
      <c r="L12" s="1"/>
    </row>
    <row r="13" spans="1:12" x14ac:dyDescent="0.25">
      <c r="A13" s="33" t="s">
        <v>2</v>
      </c>
      <c r="B13" s="13" t="s">
        <v>29</v>
      </c>
      <c r="C13" s="28">
        <v>7429</v>
      </c>
      <c r="D13" s="50">
        <f t="shared" si="0"/>
        <v>15.235224149952833</v>
      </c>
      <c r="E13" s="28">
        <v>19178574</v>
      </c>
      <c r="F13" s="47">
        <f t="shared" si="2"/>
        <v>17.668471800777315</v>
      </c>
      <c r="G13" s="28">
        <v>8248</v>
      </c>
      <c r="H13" s="50">
        <f t="shared" si="1"/>
        <v>15.722455203964925</v>
      </c>
      <c r="I13" s="28">
        <v>21618135</v>
      </c>
      <c r="J13" s="47">
        <f t="shared" si="3"/>
        <v>18.29103535963003</v>
      </c>
    </row>
    <row r="14" spans="1:12" x14ac:dyDescent="0.25">
      <c r="A14" s="33" t="s">
        <v>3</v>
      </c>
      <c r="B14" s="13" t="s">
        <v>30</v>
      </c>
      <c r="C14" s="28">
        <v>0</v>
      </c>
      <c r="D14" s="50">
        <f t="shared" si="0"/>
        <v>0</v>
      </c>
      <c r="E14" s="28">
        <v>0</v>
      </c>
      <c r="F14" s="47">
        <f>E14/E$35*100</f>
        <v>0</v>
      </c>
      <c r="G14" s="28">
        <v>0</v>
      </c>
      <c r="H14" s="50">
        <f t="shared" si="1"/>
        <v>0</v>
      </c>
      <c r="I14" s="28">
        <v>0</v>
      </c>
      <c r="J14" s="47">
        <f>I14/I$35*100</f>
        <v>0</v>
      </c>
    </row>
    <row r="15" spans="1:12" x14ac:dyDescent="0.25">
      <c r="A15" s="33" t="s">
        <v>4</v>
      </c>
      <c r="B15" s="13" t="s">
        <v>31</v>
      </c>
      <c r="C15" s="28">
        <v>1</v>
      </c>
      <c r="D15" s="50">
        <f t="shared" si="0"/>
        <v>2.0507772445756941E-3</v>
      </c>
      <c r="E15" s="28">
        <v>8822</v>
      </c>
      <c r="F15" s="47">
        <f t="shared" ref="F15:F17" si="4">E15/E$35*100</f>
        <v>8.1273643299265876E-3</v>
      </c>
      <c r="G15" s="28">
        <v>1</v>
      </c>
      <c r="H15" s="50">
        <f t="shared" si="1"/>
        <v>1.9062142584826535E-3</v>
      </c>
      <c r="I15" s="28">
        <v>6845</v>
      </c>
      <c r="J15" s="47">
        <f t="shared" ref="J15:J17" si="5">I15/I$35*100</f>
        <v>5.7915327588003102E-3</v>
      </c>
    </row>
    <row r="16" spans="1:12" x14ac:dyDescent="0.25">
      <c r="A16" s="33" t="s">
        <v>5</v>
      </c>
      <c r="B16" s="13" t="s">
        <v>32</v>
      </c>
      <c r="C16" s="28">
        <v>0</v>
      </c>
      <c r="D16" s="50">
        <f t="shared" si="0"/>
        <v>0</v>
      </c>
      <c r="E16" s="28">
        <v>0</v>
      </c>
      <c r="F16" s="47">
        <f t="shared" si="4"/>
        <v>0</v>
      </c>
      <c r="G16" s="28">
        <v>0</v>
      </c>
      <c r="H16" s="50">
        <f t="shared" si="1"/>
        <v>0</v>
      </c>
      <c r="I16" s="28">
        <v>0</v>
      </c>
      <c r="J16" s="47">
        <f t="shared" si="5"/>
        <v>0</v>
      </c>
    </row>
    <row r="17" spans="1:10" x14ac:dyDescent="0.25">
      <c r="A17" s="33" t="s">
        <v>6</v>
      </c>
      <c r="B17" s="13" t="s">
        <v>33</v>
      </c>
      <c r="C17" s="28">
        <v>96</v>
      </c>
      <c r="D17" s="50">
        <f t="shared" si="0"/>
        <v>0.19687461547926666</v>
      </c>
      <c r="E17" s="28">
        <v>87859</v>
      </c>
      <c r="F17" s="47">
        <f t="shared" si="4"/>
        <v>8.0941068086943999E-2</v>
      </c>
      <c r="G17" s="28">
        <v>106</v>
      </c>
      <c r="H17" s="50">
        <f t="shared" si="1"/>
        <v>0.20205871139916126</v>
      </c>
      <c r="I17" s="28">
        <v>243262</v>
      </c>
      <c r="J17" s="47">
        <f t="shared" si="5"/>
        <v>0.20582320554730182</v>
      </c>
    </row>
    <row r="18" spans="1:10" x14ac:dyDescent="0.25">
      <c r="A18" s="33" t="s">
        <v>7</v>
      </c>
      <c r="B18" s="13" t="s">
        <v>34</v>
      </c>
      <c r="C18" s="28">
        <v>835</v>
      </c>
      <c r="D18" s="50">
        <f t="shared" si="0"/>
        <v>1.7123989992207045</v>
      </c>
      <c r="E18" s="28">
        <v>4395965</v>
      </c>
      <c r="F18" s="47">
        <f>E18/E$35*100</f>
        <v>4.0498310061897218</v>
      </c>
      <c r="G18" s="28">
        <v>766</v>
      </c>
      <c r="H18" s="50">
        <f t="shared" si="1"/>
        <v>1.4601601219977125</v>
      </c>
      <c r="I18" s="28">
        <v>2492102</v>
      </c>
      <c r="J18" s="47">
        <f>I18/I$35*100</f>
        <v>2.108559586745328</v>
      </c>
    </row>
    <row r="19" spans="1:10" x14ac:dyDescent="0.25">
      <c r="A19" s="33" t="s">
        <v>8</v>
      </c>
      <c r="B19" s="13" t="s">
        <v>35</v>
      </c>
      <c r="C19" s="28">
        <v>767</v>
      </c>
      <c r="D19" s="50">
        <f t="shared" si="0"/>
        <v>1.5729461465895576</v>
      </c>
      <c r="E19" s="28">
        <v>2780360</v>
      </c>
      <c r="F19" s="47">
        <f t="shared" ref="F19:F22" si="6">E19/E$35*100</f>
        <v>2.5614371671224987</v>
      </c>
      <c r="G19" s="28">
        <v>761</v>
      </c>
      <c r="H19" s="50">
        <f t="shared" si="1"/>
        <v>1.4506290507052992</v>
      </c>
      <c r="I19" s="28">
        <v>2690331</v>
      </c>
      <c r="J19" s="47">
        <f t="shared" ref="J19:J22" si="7">I19/I$35*100</f>
        <v>2.2762805140271727</v>
      </c>
    </row>
    <row r="20" spans="1:10" s="19" customFormat="1" x14ac:dyDescent="0.25">
      <c r="A20" s="33" t="s">
        <v>9</v>
      </c>
      <c r="B20" s="13" t="s">
        <v>36</v>
      </c>
      <c r="C20" s="28">
        <v>15216</v>
      </c>
      <c r="D20" s="50">
        <f t="shared" si="0"/>
        <v>31.204626553463761</v>
      </c>
      <c r="E20" s="28">
        <v>41185997</v>
      </c>
      <c r="F20" s="47">
        <f t="shared" si="6"/>
        <v>37.943051792140494</v>
      </c>
      <c r="G20" s="28">
        <v>15943</v>
      </c>
      <c r="H20" s="50">
        <f t="shared" si="1"/>
        <v>30.390773922988945</v>
      </c>
      <c r="I20" s="28">
        <v>43456319</v>
      </c>
      <c r="J20" s="47">
        <f t="shared" si="7"/>
        <v>36.768253479236861</v>
      </c>
    </row>
    <row r="21" spans="1:10" s="19" customFormat="1" x14ac:dyDescent="0.25">
      <c r="A21" s="33" t="s">
        <v>10</v>
      </c>
      <c r="B21" s="13" t="s">
        <v>37</v>
      </c>
      <c r="C21" s="28">
        <v>0</v>
      </c>
      <c r="D21" s="50">
        <f t="shared" si="0"/>
        <v>0</v>
      </c>
      <c r="E21" s="28">
        <v>0</v>
      </c>
      <c r="F21" s="47">
        <f t="shared" si="6"/>
        <v>0</v>
      </c>
      <c r="G21" s="28">
        <v>0</v>
      </c>
      <c r="H21" s="50">
        <f t="shared" si="1"/>
        <v>0</v>
      </c>
      <c r="I21" s="28">
        <v>0</v>
      </c>
      <c r="J21" s="47">
        <f t="shared" si="7"/>
        <v>0</v>
      </c>
    </row>
    <row r="22" spans="1:10" x14ac:dyDescent="0.25">
      <c r="A22" s="33" t="s">
        <v>11</v>
      </c>
      <c r="B22" s="13" t="s">
        <v>38</v>
      </c>
      <c r="C22" s="28">
        <v>0</v>
      </c>
      <c r="D22" s="50">
        <f t="shared" si="0"/>
        <v>0</v>
      </c>
      <c r="E22" s="28">
        <v>0</v>
      </c>
      <c r="F22" s="47">
        <f t="shared" si="6"/>
        <v>0</v>
      </c>
      <c r="G22" s="28">
        <v>0</v>
      </c>
      <c r="H22" s="50">
        <f t="shared" si="1"/>
        <v>0</v>
      </c>
      <c r="I22" s="28">
        <v>386</v>
      </c>
      <c r="J22" s="47">
        <f t="shared" si="7"/>
        <v>3.2659337398055802E-4</v>
      </c>
    </row>
    <row r="23" spans="1:10" x14ac:dyDescent="0.25">
      <c r="A23" s="33" t="s">
        <v>12</v>
      </c>
      <c r="B23" s="13" t="s">
        <v>39</v>
      </c>
      <c r="C23" s="28">
        <v>411</v>
      </c>
      <c r="D23" s="50">
        <f t="shared" si="0"/>
        <v>0.84286944752061022</v>
      </c>
      <c r="E23" s="28">
        <v>961610</v>
      </c>
      <c r="F23" s="47">
        <f>E23/E$35*100</f>
        <v>0.88589376709370948</v>
      </c>
      <c r="G23" s="28">
        <v>346</v>
      </c>
      <c r="H23" s="50">
        <f t="shared" si="1"/>
        <v>0.65955013343499813</v>
      </c>
      <c r="I23" s="28">
        <v>662079</v>
      </c>
      <c r="J23" s="47">
        <f>I23/I$35*100</f>
        <v>0.56018293899397376</v>
      </c>
    </row>
    <row r="24" spans="1:10" x14ac:dyDescent="0.25">
      <c r="A24" s="33" t="s">
        <v>13</v>
      </c>
      <c r="B24" s="13" t="s">
        <v>40</v>
      </c>
      <c r="C24" s="28">
        <v>156</v>
      </c>
      <c r="D24" s="50">
        <f t="shared" si="0"/>
        <v>0.31992125015380829</v>
      </c>
      <c r="E24" s="28">
        <v>543107</v>
      </c>
      <c r="F24" s="47">
        <f t="shared" ref="F24:F25" si="8">E24/E$35*100</f>
        <v>0.50034328487116742</v>
      </c>
      <c r="G24" s="28">
        <v>213</v>
      </c>
      <c r="H24" s="50">
        <f t="shared" si="1"/>
        <v>0.40602363705680522</v>
      </c>
      <c r="I24" s="28">
        <v>682473</v>
      </c>
      <c r="J24" s="47">
        <f t="shared" ref="J24:J25" si="9">I24/I$35*100</f>
        <v>0.57743823761822122</v>
      </c>
    </row>
    <row r="25" spans="1:10" x14ac:dyDescent="0.25">
      <c r="A25" s="33" t="s">
        <v>14</v>
      </c>
      <c r="B25" s="13" t="s">
        <v>41</v>
      </c>
      <c r="C25" s="28">
        <v>46</v>
      </c>
      <c r="D25" s="50">
        <f t="shared" si="0"/>
        <v>9.4335753250481935E-2</v>
      </c>
      <c r="E25" s="28">
        <v>71113</v>
      </c>
      <c r="F25" s="47">
        <f t="shared" si="8"/>
        <v>6.5513631783503667E-2</v>
      </c>
      <c r="G25" s="28">
        <v>41</v>
      </c>
      <c r="H25" s="50">
        <f t="shared" si="1"/>
        <v>7.8154784597788796E-2</v>
      </c>
      <c r="I25" s="28">
        <v>69157</v>
      </c>
      <c r="J25" s="47">
        <f t="shared" si="9"/>
        <v>5.8513518042418271E-2</v>
      </c>
    </row>
    <row r="26" spans="1:10" x14ac:dyDescent="0.25">
      <c r="A26" s="33" t="s">
        <v>15</v>
      </c>
      <c r="B26" s="13" t="s">
        <v>42</v>
      </c>
      <c r="C26" s="28">
        <v>1670</v>
      </c>
      <c r="D26" s="50">
        <f t="shared" si="0"/>
        <v>3.424797998441409</v>
      </c>
      <c r="E26" s="28">
        <v>408925</v>
      </c>
      <c r="F26" s="47">
        <f>E26/E$35*100</f>
        <v>0.37672664459478911</v>
      </c>
      <c r="G26" s="28">
        <v>2158</v>
      </c>
      <c r="H26" s="50">
        <f t="shared" si="1"/>
        <v>4.1136103698055662</v>
      </c>
      <c r="I26" s="28">
        <v>398018</v>
      </c>
      <c r="J26" s="47">
        <f>I26/I$35*100</f>
        <v>0.33676176560879206</v>
      </c>
    </row>
    <row r="27" spans="1:10" x14ac:dyDescent="0.25">
      <c r="A27" s="33" t="s">
        <v>16</v>
      </c>
      <c r="B27" s="13" t="s">
        <v>43</v>
      </c>
      <c r="C27" s="28">
        <v>1</v>
      </c>
      <c r="D27" s="50">
        <f t="shared" si="0"/>
        <v>2.0507772445756941E-3</v>
      </c>
      <c r="E27" s="28">
        <v>200</v>
      </c>
      <c r="F27" s="47">
        <f t="shared" ref="F27:F28" si="10">E27/E$35*100</f>
        <v>1.8425219519216927E-4</v>
      </c>
      <c r="G27" s="28">
        <v>0</v>
      </c>
      <c r="H27" s="50">
        <f t="shared" si="1"/>
        <v>0</v>
      </c>
      <c r="I27" s="28">
        <v>0</v>
      </c>
      <c r="J27" s="47">
        <f t="shared" ref="J27:J28" si="11">I27/I$35*100</f>
        <v>0</v>
      </c>
    </row>
    <row r="28" spans="1:10" x14ac:dyDescent="0.25">
      <c r="A28" s="33" t="s">
        <v>17</v>
      </c>
      <c r="B28" s="13" t="s">
        <v>44</v>
      </c>
      <c r="C28" s="28">
        <v>191</v>
      </c>
      <c r="D28" s="50">
        <f t="shared" si="0"/>
        <v>0.39169845371395762</v>
      </c>
      <c r="E28" s="28">
        <v>98362</v>
      </c>
      <c r="F28" s="47">
        <f t="shared" si="10"/>
        <v>9.061707211746077E-2</v>
      </c>
      <c r="G28" s="28">
        <v>313</v>
      </c>
      <c r="H28" s="50">
        <f t="shared" si="1"/>
        <v>0.59664506290507058</v>
      </c>
      <c r="I28" s="28">
        <v>143915</v>
      </c>
      <c r="J28" s="47">
        <f t="shared" si="11"/>
        <v>0.12176602439484976</v>
      </c>
    </row>
    <row r="29" spans="1:10" x14ac:dyDescent="0.25">
      <c r="A29" s="34" t="s">
        <v>23</v>
      </c>
      <c r="B29" s="7" t="s">
        <v>45</v>
      </c>
      <c r="C29" s="29">
        <f>SUM(C11:C28)</f>
        <v>42994</v>
      </c>
      <c r="D29" s="51">
        <f t="shared" si="0"/>
        <v>88.171116853287401</v>
      </c>
      <c r="E29" s="29">
        <f>SUM(E11:E28)</f>
        <v>77192582</v>
      </c>
      <c r="F29" s="48">
        <f>E29/E$35*100</f>
        <v>71.114513430257659</v>
      </c>
      <c r="G29" s="29">
        <f>SUM(G11:G28)</f>
        <v>46642</v>
      </c>
      <c r="H29" s="51">
        <f t="shared" si="1"/>
        <v>88.909645444147927</v>
      </c>
      <c r="I29" s="29">
        <f>SUM(I11:I28)</f>
        <v>81083022</v>
      </c>
      <c r="J29" s="48">
        <f>I29/I$35*100</f>
        <v>68.604087376994343</v>
      </c>
    </row>
    <row r="30" spans="1:10" x14ac:dyDescent="0.25">
      <c r="A30" s="35" t="s">
        <v>22</v>
      </c>
      <c r="B30" s="5" t="s">
        <v>46</v>
      </c>
      <c r="C30" s="28">
        <v>4927</v>
      </c>
      <c r="D30" s="50">
        <f t="shared" si="0"/>
        <v>10.104179484024446</v>
      </c>
      <c r="E30" s="28">
        <v>30117866</v>
      </c>
      <c r="F30" s="47">
        <f>E30/E$35*100</f>
        <v>27.746414625017994</v>
      </c>
      <c r="G30" s="28">
        <v>4908</v>
      </c>
      <c r="H30" s="50">
        <f t="shared" si="1"/>
        <v>9.355699580632864</v>
      </c>
      <c r="I30" s="28">
        <v>35748417</v>
      </c>
      <c r="J30" s="47">
        <f>I30/I$35*100</f>
        <v>30.246622078999842</v>
      </c>
    </row>
    <row r="31" spans="1:10" x14ac:dyDescent="0.25">
      <c r="A31" s="35" t="s">
        <v>20</v>
      </c>
      <c r="B31" s="6" t="s">
        <v>47</v>
      </c>
      <c r="C31" s="28">
        <v>25</v>
      </c>
      <c r="D31" s="50">
        <f t="shared" si="0"/>
        <v>5.1269431114392354E-2</v>
      </c>
      <c r="E31" s="28">
        <v>105060</v>
      </c>
      <c r="F31" s="47">
        <f t="shared" ref="F31:F33" si="12">E31/E$35*100</f>
        <v>9.6787678134446525E-2</v>
      </c>
      <c r="G31" s="28">
        <v>23</v>
      </c>
      <c r="H31" s="50">
        <f t="shared" si="1"/>
        <v>4.3842927945101029E-2</v>
      </c>
      <c r="I31" s="28">
        <v>131708</v>
      </c>
      <c r="J31" s="47">
        <f t="shared" ref="J31:J33" si="13">I31/I$35*100</f>
        <v>0.11143772046692056</v>
      </c>
    </row>
    <row r="32" spans="1:10" x14ac:dyDescent="0.25">
      <c r="A32" s="35" t="s">
        <v>21</v>
      </c>
      <c r="B32" s="16" t="s">
        <v>48</v>
      </c>
      <c r="C32" s="28">
        <v>816</v>
      </c>
      <c r="D32" s="50">
        <f t="shared" si="0"/>
        <v>1.6734342315737665</v>
      </c>
      <c r="E32" s="28">
        <v>1131367</v>
      </c>
      <c r="F32" s="47">
        <f t="shared" si="12"/>
        <v>1.0422842665898948</v>
      </c>
      <c r="G32" s="28">
        <v>887</v>
      </c>
      <c r="H32" s="50">
        <f t="shared" si="1"/>
        <v>1.6908120472741137</v>
      </c>
      <c r="I32" s="28">
        <v>1226636</v>
      </c>
      <c r="J32" s="47">
        <f t="shared" si="13"/>
        <v>1.0378528235389011</v>
      </c>
    </row>
    <row r="33" spans="1:10" ht="15.75" customHeight="1" x14ac:dyDescent="0.25">
      <c r="A33" s="36" t="s">
        <v>19</v>
      </c>
      <c r="B33" s="16" t="s">
        <v>49</v>
      </c>
      <c r="C33" s="28">
        <v>0</v>
      </c>
      <c r="D33" s="50">
        <f t="shared" si="0"/>
        <v>0</v>
      </c>
      <c r="E33" s="28">
        <v>0</v>
      </c>
      <c r="F33" s="47">
        <f t="shared" si="12"/>
        <v>0</v>
      </c>
      <c r="G33" s="28">
        <v>0</v>
      </c>
      <c r="H33" s="50">
        <f t="shared" si="1"/>
        <v>0</v>
      </c>
      <c r="I33" s="28">
        <v>0</v>
      </c>
      <c r="J33" s="47">
        <f t="shared" si="13"/>
        <v>0</v>
      </c>
    </row>
    <row r="34" spans="1:10" x14ac:dyDescent="0.25">
      <c r="A34" s="37" t="s">
        <v>18</v>
      </c>
      <c r="B34" s="8" t="s">
        <v>50</v>
      </c>
      <c r="C34" s="30">
        <f>SUM(C30:C33)</f>
        <v>5768</v>
      </c>
      <c r="D34" s="2">
        <f t="shared" si="0"/>
        <v>11.828883146712604</v>
      </c>
      <c r="E34" s="31">
        <f>SUM(E30:E33)</f>
        <v>31354293</v>
      </c>
      <c r="F34" s="46">
        <f>E34/E$35*100</f>
        <v>28.885486569742337</v>
      </c>
      <c r="G34" s="30">
        <f>SUM(G30:G33)</f>
        <v>5818</v>
      </c>
      <c r="H34" s="2">
        <f t="shared" si="1"/>
        <v>11.090354555852077</v>
      </c>
      <c r="I34" s="31">
        <f>SUM(I30:I33)</f>
        <v>37106761</v>
      </c>
      <c r="J34" s="46">
        <f>I34/I$35*100</f>
        <v>31.39591262300566</v>
      </c>
    </row>
    <row r="35" spans="1:10" x14ac:dyDescent="0.25">
      <c r="A35" s="17" t="s">
        <v>24</v>
      </c>
      <c r="B35" s="18" t="s">
        <v>51</v>
      </c>
      <c r="C35" s="55">
        <f>C29+C34</f>
        <v>48762</v>
      </c>
      <c r="D35" s="56">
        <f t="shared" ref="D35:F35" si="14">D29+D34</f>
        <v>100</v>
      </c>
      <c r="E35" s="55">
        <f t="shared" si="14"/>
        <v>108546875</v>
      </c>
      <c r="F35" s="57">
        <f t="shared" si="14"/>
        <v>100</v>
      </c>
      <c r="G35" s="55">
        <f>G29+G34</f>
        <v>52460</v>
      </c>
      <c r="H35" s="56">
        <f t="shared" ref="H35:J35" si="15">H29+H34</f>
        <v>100</v>
      </c>
      <c r="I35" s="55">
        <f t="shared" si="15"/>
        <v>118189783</v>
      </c>
      <c r="J35" s="57">
        <f t="shared" si="15"/>
        <v>100</v>
      </c>
    </row>
    <row r="38" spans="1:10" x14ac:dyDescent="0.25">
      <c r="A38" t="s">
        <v>58</v>
      </c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6"/>
      <c r="D42" s="26"/>
      <c r="E42" s="26"/>
      <c r="G42" s="26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6"/>
      <c r="D44" s="26"/>
      <c r="E44" s="26"/>
      <c r="G44" s="26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30.04.2025. godine.</oddFooter>
  </headerFooter>
  <ignoredErrors>
    <ignoredError sqref="A11:A28 A34" numberStoredAsText="1"/>
    <ignoredError sqref="A29:A30 A35" twoDigitTextYear="1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3" spans="1:12" x14ac:dyDescent="0.25">
      <c r="D3" s="9"/>
      <c r="E3" s="9"/>
      <c r="F3" s="9"/>
      <c r="H3" s="9"/>
      <c r="I3" s="9"/>
      <c r="J3" s="9"/>
    </row>
    <row r="4" spans="1:12" x14ac:dyDescent="0.25">
      <c r="D4" s="9"/>
      <c r="E4" s="9"/>
      <c r="F4" s="9"/>
      <c r="H4" s="9"/>
      <c r="I4" s="9"/>
      <c r="J4" s="9"/>
    </row>
    <row r="5" spans="1:12" x14ac:dyDescent="0.25">
      <c r="A5" s="38" t="s">
        <v>60</v>
      </c>
      <c r="C5" s="4"/>
      <c r="D5" s="4"/>
      <c r="E5" s="4"/>
      <c r="F5" s="4"/>
      <c r="G5" s="4"/>
      <c r="H5" s="4"/>
      <c r="I5" s="4"/>
      <c r="J5" s="4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40"/>
      <c r="B8" s="64" t="s">
        <v>26</v>
      </c>
      <c r="C8" s="64"/>
      <c r="D8" s="64"/>
      <c r="E8" s="64"/>
      <c r="F8" s="64"/>
      <c r="G8" s="64"/>
      <c r="H8" s="64"/>
      <c r="I8" s="64"/>
      <c r="J8" s="65"/>
    </row>
    <row r="9" spans="1:12" ht="38.25" customHeight="1" x14ac:dyDescent="0.25">
      <c r="A9" s="41" t="s">
        <v>52</v>
      </c>
      <c r="B9" s="61"/>
      <c r="C9" s="39" t="s">
        <v>54</v>
      </c>
      <c r="D9" s="39" t="s">
        <v>53</v>
      </c>
      <c r="E9" s="39" t="s">
        <v>55</v>
      </c>
      <c r="F9" s="39" t="s">
        <v>53</v>
      </c>
      <c r="G9" s="39" t="s">
        <v>54</v>
      </c>
      <c r="H9" s="39" t="s">
        <v>53</v>
      </c>
      <c r="I9" s="39" t="s">
        <v>55</v>
      </c>
      <c r="J9" s="42" t="s">
        <v>53</v>
      </c>
    </row>
    <row r="10" spans="1:12" ht="31.5" customHeight="1" thickBot="1" x14ac:dyDescent="0.3">
      <c r="A10" s="43"/>
      <c r="B10" s="62"/>
      <c r="C10" s="58" t="s">
        <v>61</v>
      </c>
      <c r="D10" s="58" t="s">
        <v>25</v>
      </c>
      <c r="E10" s="58" t="s">
        <v>61</v>
      </c>
      <c r="F10" s="58" t="s">
        <v>25</v>
      </c>
      <c r="G10" s="59" t="s">
        <v>62</v>
      </c>
      <c r="H10" s="12" t="s">
        <v>25</v>
      </c>
      <c r="I10" s="12" t="s">
        <v>62</v>
      </c>
      <c r="J10" s="52" t="s">
        <v>25</v>
      </c>
    </row>
    <row r="11" spans="1:12" x14ac:dyDescent="0.25">
      <c r="A11" s="33" t="s">
        <v>0</v>
      </c>
      <c r="B11" s="13" t="s">
        <v>27</v>
      </c>
      <c r="C11" s="28">
        <v>2339</v>
      </c>
      <c r="D11" s="50">
        <f>C11/C$35*100</f>
        <v>18.544358994688022</v>
      </c>
      <c r="E11" s="28">
        <v>2946886.1700000004</v>
      </c>
      <c r="F11" s="47">
        <f>E11/E$35*100</f>
        <v>8.0046000440471001</v>
      </c>
      <c r="G11" s="28">
        <v>2112</v>
      </c>
      <c r="H11" s="50">
        <f>G11/G$35*100</f>
        <v>16.559510741728083</v>
      </c>
      <c r="I11" s="28">
        <v>2531586.59</v>
      </c>
      <c r="J11" s="47">
        <f>I11/I$35*100</f>
        <v>5.9283707002801895</v>
      </c>
    </row>
    <row r="12" spans="1:12" x14ac:dyDescent="0.25">
      <c r="A12" s="33" t="s">
        <v>1</v>
      </c>
      <c r="B12" s="13" t="s">
        <v>28</v>
      </c>
      <c r="C12" s="28">
        <v>296</v>
      </c>
      <c r="D12" s="50">
        <f>C12/C$35*100</f>
        <v>2.346785063030207</v>
      </c>
      <c r="E12" s="28">
        <v>267558.47000000003</v>
      </c>
      <c r="F12" s="47">
        <f>E12/E$35*100</f>
        <v>0.72676663338753089</v>
      </c>
      <c r="G12" s="28">
        <v>508</v>
      </c>
      <c r="H12" s="50">
        <f>G12/G$35*100</f>
        <v>3.9830641367414148</v>
      </c>
      <c r="I12" s="28">
        <v>461190.75</v>
      </c>
      <c r="J12" s="47">
        <f>I12/I$35*100</f>
        <v>1.0799985038395412</v>
      </c>
      <c r="L12" s="1"/>
    </row>
    <row r="13" spans="1:12" x14ac:dyDescent="0.25">
      <c r="A13" s="33" t="s">
        <v>2</v>
      </c>
      <c r="B13" s="13" t="s">
        <v>29</v>
      </c>
      <c r="C13" s="28">
        <v>2021</v>
      </c>
      <c r="D13" s="50">
        <f t="shared" ref="D13:D28" si="0">C13/C$35*100</f>
        <v>16.023150717513676</v>
      </c>
      <c r="E13" s="28">
        <v>4644904.1100000003</v>
      </c>
      <c r="F13" s="47">
        <f t="shared" ref="F13:F28" si="1">E13/E$35*100</f>
        <v>12.616910697809736</v>
      </c>
      <c r="G13" s="28">
        <v>2158</v>
      </c>
      <c r="H13" s="50">
        <f t="shared" ref="H13:J28" si="2">G13/G$35*100</f>
        <v>16.920181903716479</v>
      </c>
      <c r="I13" s="28">
        <v>5049046.6099999994</v>
      </c>
      <c r="J13" s="47">
        <f t="shared" si="2"/>
        <v>11.823660350117834</v>
      </c>
    </row>
    <row r="14" spans="1:12" x14ac:dyDescent="0.25">
      <c r="A14" s="33" t="s">
        <v>3</v>
      </c>
      <c r="B14" s="13" t="s">
        <v>30</v>
      </c>
      <c r="C14" s="28">
        <v>2</v>
      </c>
      <c r="D14" s="50">
        <f t="shared" si="0"/>
        <v>1.5856655831285184E-2</v>
      </c>
      <c r="E14" s="28">
        <v>434.58</v>
      </c>
      <c r="F14" s="47">
        <f t="shared" si="1"/>
        <v>1.180445693001433E-3</v>
      </c>
      <c r="G14" s="28">
        <v>0</v>
      </c>
      <c r="H14" s="50">
        <f t="shared" si="2"/>
        <v>0</v>
      </c>
      <c r="I14" s="28">
        <v>0</v>
      </c>
      <c r="J14" s="47">
        <f t="shared" si="2"/>
        <v>0</v>
      </c>
    </row>
    <row r="15" spans="1:12" x14ac:dyDescent="0.25">
      <c r="A15" s="33" t="s">
        <v>4</v>
      </c>
      <c r="B15" s="13" t="s">
        <v>31</v>
      </c>
      <c r="C15" s="28">
        <v>0</v>
      </c>
      <c r="D15" s="50">
        <f t="shared" si="0"/>
        <v>0</v>
      </c>
      <c r="E15" s="28">
        <v>0</v>
      </c>
      <c r="F15" s="47">
        <f t="shared" si="1"/>
        <v>0</v>
      </c>
      <c r="G15" s="28">
        <v>0</v>
      </c>
      <c r="H15" s="50">
        <f t="shared" si="2"/>
        <v>0</v>
      </c>
      <c r="I15" s="28">
        <v>0</v>
      </c>
      <c r="J15" s="47">
        <f t="shared" si="2"/>
        <v>0</v>
      </c>
    </row>
    <row r="16" spans="1:12" x14ac:dyDescent="0.25">
      <c r="A16" s="33" t="s">
        <v>5</v>
      </c>
      <c r="B16" s="13" t="s">
        <v>32</v>
      </c>
      <c r="C16" s="28">
        <v>0</v>
      </c>
      <c r="D16" s="50">
        <f t="shared" si="0"/>
        <v>0</v>
      </c>
      <c r="E16" s="28">
        <v>0</v>
      </c>
      <c r="F16" s="47">
        <f t="shared" si="1"/>
        <v>0</v>
      </c>
      <c r="G16" s="28">
        <v>0</v>
      </c>
      <c r="H16" s="50">
        <f t="shared" si="2"/>
        <v>0</v>
      </c>
      <c r="I16" s="28">
        <v>0</v>
      </c>
      <c r="J16" s="47">
        <f t="shared" si="2"/>
        <v>0</v>
      </c>
    </row>
    <row r="17" spans="1:10" x14ac:dyDescent="0.25">
      <c r="A17" s="33" t="s">
        <v>6</v>
      </c>
      <c r="B17" s="13" t="s">
        <v>33</v>
      </c>
      <c r="C17" s="28">
        <v>5</v>
      </c>
      <c r="D17" s="50">
        <f t="shared" si="0"/>
        <v>3.9641639578212956E-2</v>
      </c>
      <c r="E17" s="28">
        <v>1608.5200000000002</v>
      </c>
      <c r="F17" s="47">
        <f t="shared" si="1"/>
        <v>4.3692082150735539E-3</v>
      </c>
      <c r="G17" s="28">
        <v>0</v>
      </c>
      <c r="H17" s="50">
        <f t="shared" si="2"/>
        <v>0</v>
      </c>
      <c r="I17" s="28">
        <v>0</v>
      </c>
      <c r="J17" s="47">
        <f t="shared" si="2"/>
        <v>0</v>
      </c>
    </row>
    <row r="18" spans="1:10" x14ac:dyDescent="0.25">
      <c r="A18" s="33" t="s">
        <v>7</v>
      </c>
      <c r="B18" s="13" t="s">
        <v>34</v>
      </c>
      <c r="C18" s="28">
        <v>126</v>
      </c>
      <c r="D18" s="50">
        <f t="shared" si="0"/>
        <v>0.99896931737096639</v>
      </c>
      <c r="E18" s="28">
        <v>1523396.6600000001</v>
      </c>
      <c r="F18" s="47">
        <f t="shared" si="1"/>
        <v>4.1379884624919887</v>
      </c>
      <c r="G18" s="28">
        <v>106</v>
      </c>
      <c r="H18" s="50">
        <f t="shared" si="2"/>
        <v>0.83111180806021645</v>
      </c>
      <c r="I18" s="28">
        <v>4336256.33</v>
      </c>
      <c r="J18" s="47">
        <f t="shared" si="2"/>
        <v>10.154475883709159</v>
      </c>
    </row>
    <row r="19" spans="1:10" x14ac:dyDescent="0.25">
      <c r="A19" s="33" t="s">
        <v>8</v>
      </c>
      <c r="B19" s="13" t="s">
        <v>35</v>
      </c>
      <c r="C19" s="28">
        <v>333</v>
      </c>
      <c r="D19" s="50">
        <f t="shared" si="0"/>
        <v>2.6401331959089829</v>
      </c>
      <c r="E19" s="28">
        <v>711900.03999999992</v>
      </c>
      <c r="F19" s="47">
        <f t="shared" si="1"/>
        <v>1.9337275900077036</v>
      </c>
      <c r="G19" s="28">
        <v>350</v>
      </c>
      <c r="H19" s="50">
        <f t="shared" si="2"/>
        <v>2.7442371020856204</v>
      </c>
      <c r="I19" s="28">
        <v>1013507.5900000001</v>
      </c>
      <c r="J19" s="47">
        <f t="shared" si="2"/>
        <v>2.3733925297287928</v>
      </c>
    </row>
    <row r="20" spans="1:10" s="19" customFormat="1" x14ac:dyDescent="0.25">
      <c r="A20" s="33" t="s">
        <v>9</v>
      </c>
      <c r="B20" s="13" t="s">
        <v>36</v>
      </c>
      <c r="C20" s="28">
        <v>6516</v>
      </c>
      <c r="D20" s="50">
        <f t="shared" si="0"/>
        <v>51.660984698327127</v>
      </c>
      <c r="E20" s="28">
        <v>21290169.780000001</v>
      </c>
      <c r="F20" s="47">
        <f t="shared" si="1"/>
        <v>57.830294123223034</v>
      </c>
      <c r="G20" s="28">
        <v>6533</v>
      </c>
      <c r="H20" s="50">
        <f t="shared" si="2"/>
        <v>51.223145679786732</v>
      </c>
      <c r="I20" s="28">
        <v>22733632.189999998</v>
      </c>
      <c r="J20" s="47">
        <f t="shared" si="2"/>
        <v>53.236732853029743</v>
      </c>
    </row>
    <row r="21" spans="1:10" s="19" customFormat="1" x14ac:dyDescent="0.25">
      <c r="A21" s="33" t="s">
        <v>10</v>
      </c>
      <c r="B21" s="13" t="s">
        <v>37</v>
      </c>
      <c r="C21" s="28">
        <v>0</v>
      </c>
      <c r="D21" s="50">
        <f t="shared" si="0"/>
        <v>0</v>
      </c>
      <c r="E21" s="28">
        <v>0</v>
      </c>
      <c r="F21" s="47">
        <f t="shared" si="1"/>
        <v>0</v>
      </c>
      <c r="G21" s="28">
        <v>0</v>
      </c>
      <c r="H21" s="50">
        <f t="shared" si="2"/>
        <v>0</v>
      </c>
      <c r="I21" s="28">
        <v>0</v>
      </c>
      <c r="J21" s="47">
        <f t="shared" si="2"/>
        <v>0</v>
      </c>
    </row>
    <row r="22" spans="1:10" x14ac:dyDescent="0.25">
      <c r="A22" s="33" t="s">
        <v>11</v>
      </c>
      <c r="B22" s="13" t="s">
        <v>38</v>
      </c>
      <c r="C22" s="28">
        <v>0</v>
      </c>
      <c r="D22" s="50">
        <f t="shared" si="0"/>
        <v>0</v>
      </c>
      <c r="E22" s="28">
        <v>0</v>
      </c>
      <c r="F22" s="47">
        <f t="shared" si="1"/>
        <v>0</v>
      </c>
      <c r="G22" s="28">
        <v>0</v>
      </c>
      <c r="H22" s="50">
        <f t="shared" si="2"/>
        <v>0</v>
      </c>
      <c r="I22" s="28">
        <v>0</v>
      </c>
      <c r="J22" s="47">
        <f t="shared" si="2"/>
        <v>0</v>
      </c>
    </row>
    <row r="23" spans="1:10" x14ac:dyDescent="0.25">
      <c r="A23" s="33" t="s">
        <v>12</v>
      </c>
      <c r="B23" s="13" t="s">
        <v>39</v>
      </c>
      <c r="C23" s="28">
        <v>65</v>
      </c>
      <c r="D23" s="50">
        <f t="shared" si="0"/>
        <v>0.51534131451676846</v>
      </c>
      <c r="E23" s="28">
        <v>117604.76</v>
      </c>
      <c r="F23" s="47">
        <f t="shared" si="1"/>
        <v>0.31944873767423071</v>
      </c>
      <c r="G23" s="28">
        <v>57</v>
      </c>
      <c r="H23" s="50">
        <f t="shared" si="2"/>
        <v>0.44691861376822961</v>
      </c>
      <c r="I23" s="28">
        <v>117349.98999999999</v>
      </c>
      <c r="J23" s="47">
        <f t="shared" si="2"/>
        <v>0.2748056278786708</v>
      </c>
    </row>
    <row r="24" spans="1:10" x14ac:dyDescent="0.25">
      <c r="A24" s="33" t="s">
        <v>13</v>
      </c>
      <c r="B24" s="13" t="s">
        <v>40</v>
      </c>
      <c r="C24" s="28">
        <v>53</v>
      </c>
      <c r="D24" s="50">
        <f t="shared" si="0"/>
        <v>0.42020137952905728</v>
      </c>
      <c r="E24" s="28">
        <v>286464.62</v>
      </c>
      <c r="F24" s="47">
        <f t="shared" si="1"/>
        <v>0.77812123631159313</v>
      </c>
      <c r="G24" s="28">
        <v>38</v>
      </c>
      <c r="H24" s="50">
        <f t="shared" si="2"/>
        <v>0.29794574251215306</v>
      </c>
      <c r="I24" s="28">
        <v>175840.74000000002</v>
      </c>
      <c r="J24" s="47">
        <f t="shared" si="2"/>
        <v>0.41177698406578578</v>
      </c>
    </row>
    <row r="25" spans="1:10" x14ac:dyDescent="0.25">
      <c r="A25" s="33" t="s">
        <v>14</v>
      </c>
      <c r="B25" s="13" t="s">
        <v>41</v>
      </c>
      <c r="C25" s="28">
        <v>0</v>
      </c>
      <c r="D25" s="50">
        <f t="shared" si="0"/>
        <v>0</v>
      </c>
      <c r="E25" s="28">
        <v>0</v>
      </c>
      <c r="F25" s="47">
        <f t="shared" si="1"/>
        <v>0</v>
      </c>
      <c r="G25" s="28">
        <v>0</v>
      </c>
      <c r="H25" s="50">
        <f t="shared" si="2"/>
        <v>0</v>
      </c>
      <c r="I25" s="28">
        <v>0</v>
      </c>
      <c r="J25" s="47">
        <f t="shared" si="2"/>
        <v>0</v>
      </c>
    </row>
    <row r="26" spans="1:10" x14ac:dyDescent="0.25">
      <c r="A26" s="33" t="s">
        <v>15</v>
      </c>
      <c r="B26" s="13" t="s">
        <v>42</v>
      </c>
      <c r="C26" s="28">
        <v>20</v>
      </c>
      <c r="D26" s="50">
        <f t="shared" si="0"/>
        <v>0.15856655831285182</v>
      </c>
      <c r="E26" s="28">
        <v>10567.849999999999</v>
      </c>
      <c r="F26" s="47">
        <f t="shared" si="1"/>
        <v>2.870535463386532E-2</v>
      </c>
      <c r="G26" s="28">
        <v>57</v>
      </c>
      <c r="H26" s="50">
        <f t="shared" si="2"/>
        <v>0.44691861376822961</v>
      </c>
      <c r="I26" s="28">
        <v>28826.879999999997</v>
      </c>
      <c r="J26" s="47">
        <f t="shared" si="2"/>
        <v>6.7505662831186419E-2</v>
      </c>
    </row>
    <row r="27" spans="1:10" x14ac:dyDescent="0.25">
      <c r="A27" s="33" t="s">
        <v>16</v>
      </c>
      <c r="B27" s="13" t="s">
        <v>43</v>
      </c>
      <c r="C27" s="28">
        <v>0</v>
      </c>
      <c r="D27" s="50">
        <f t="shared" si="0"/>
        <v>0</v>
      </c>
      <c r="E27" s="28">
        <v>0</v>
      </c>
      <c r="F27" s="47">
        <f t="shared" si="1"/>
        <v>0</v>
      </c>
      <c r="G27" s="28">
        <v>0</v>
      </c>
      <c r="H27" s="50">
        <f t="shared" si="2"/>
        <v>0</v>
      </c>
      <c r="I27" s="28">
        <v>0</v>
      </c>
      <c r="J27" s="47">
        <f t="shared" si="2"/>
        <v>0</v>
      </c>
    </row>
    <row r="28" spans="1:10" x14ac:dyDescent="0.25">
      <c r="A28" s="33" t="s">
        <v>17</v>
      </c>
      <c r="B28" s="13" t="s">
        <v>44</v>
      </c>
      <c r="C28" s="28">
        <v>22</v>
      </c>
      <c r="D28" s="50">
        <f t="shared" si="0"/>
        <v>0.174423214144137</v>
      </c>
      <c r="E28" s="28">
        <v>7752.01</v>
      </c>
      <c r="F28" s="47">
        <f t="shared" si="1"/>
        <v>2.1056714106963133E-2</v>
      </c>
      <c r="G28" s="28">
        <v>67</v>
      </c>
      <c r="H28" s="50">
        <f t="shared" si="2"/>
        <v>0.52532538811353302</v>
      </c>
      <c r="I28" s="28">
        <v>26026.46</v>
      </c>
      <c r="J28" s="47">
        <f t="shared" si="2"/>
        <v>6.0947748540576024E-2</v>
      </c>
    </row>
    <row r="29" spans="1:10" x14ac:dyDescent="0.25">
      <c r="A29" s="34" t="s">
        <v>23</v>
      </c>
      <c r="B29" s="7" t="s">
        <v>45</v>
      </c>
      <c r="C29" s="29">
        <f>SUM(C11:C28)</f>
        <v>11798</v>
      </c>
      <c r="D29" s="51">
        <f>C29/C$35*100</f>
        <v>93.538412748751284</v>
      </c>
      <c r="E29" s="23">
        <f>SUM(E11:E28)+0.6</f>
        <v>31809248.170000009</v>
      </c>
      <c r="F29" s="48">
        <f>E29/E$35*100</f>
        <v>86.403170877376368</v>
      </c>
      <c r="G29" s="29">
        <f>SUM(G11:G28)</f>
        <v>11986</v>
      </c>
      <c r="H29" s="51">
        <f>G29/G$35*100</f>
        <v>93.978359730280687</v>
      </c>
      <c r="I29" s="23">
        <f>SUM(I11:I28)</f>
        <v>36473264.130000003</v>
      </c>
      <c r="J29" s="48">
        <f>I29/I$35*100</f>
        <v>85.411666844021497</v>
      </c>
    </row>
    <row r="30" spans="1:10" x14ac:dyDescent="0.25">
      <c r="A30" s="35" t="s">
        <v>22</v>
      </c>
      <c r="B30" s="5" t="s">
        <v>46</v>
      </c>
      <c r="C30" s="28">
        <v>596</v>
      </c>
      <c r="D30" s="50">
        <f>C30/C$35*100</f>
        <v>4.7252834377229842</v>
      </c>
      <c r="E30" s="28">
        <v>4501829.8999999994</v>
      </c>
      <c r="F30" s="47">
        <f>E30/E$35*100</f>
        <v>12.228279525242925</v>
      </c>
      <c r="G30" s="28">
        <v>628</v>
      </c>
      <c r="H30" s="50">
        <f>G30/G$35*100</f>
        <v>4.9239454288850553</v>
      </c>
      <c r="I30" s="28">
        <v>5822019.2700000005</v>
      </c>
      <c r="J30" s="47">
        <f>I30/I$35*100</f>
        <v>13.633777565844454</v>
      </c>
    </row>
    <row r="31" spans="1:10" x14ac:dyDescent="0.25">
      <c r="A31" s="35" t="s">
        <v>20</v>
      </c>
      <c r="B31" s="6" t="s">
        <v>47</v>
      </c>
      <c r="C31" s="28">
        <v>1</v>
      </c>
      <c r="D31" s="50">
        <f>C31/C$35*100</f>
        <v>7.9283279156425919E-3</v>
      </c>
      <c r="E31" s="28">
        <v>12140.08</v>
      </c>
      <c r="F31" s="47">
        <f>E31/E$35*100</f>
        <v>3.2975988652705686E-2</v>
      </c>
      <c r="G31" s="28">
        <v>1</v>
      </c>
      <c r="H31" s="50">
        <f>G31/G$35*100</f>
        <v>7.840677434530343E-3</v>
      </c>
      <c r="I31" s="28">
        <v>12446.81</v>
      </c>
      <c r="J31" s="47">
        <f>I31/I$35*100</f>
        <v>2.9147454014580819E-2</v>
      </c>
    </row>
    <row r="32" spans="1:10" x14ac:dyDescent="0.25">
      <c r="A32" s="35" t="s">
        <v>21</v>
      </c>
      <c r="B32" s="16" t="s">
        <v>48</v>
      </c>
      <c r="C32" s="28">
        <v>218</v>
      </c>
      <c r="D32" s="50">
        <f t="shared" ref="D32:D33" si="3">C32/C$35*100</f>
        <v>1.7283754856100848</v>
      </c>
      <c r="E32" s="28">
        <v>491690.2</v>
      </c>
      <c r="F32" s="47">
        <f t="shared" ref="F32:F33" si="4">E32/E$35*100</f>
        <v>1.3355736087279975</v>
      </c>
      <c r="G32" s="28">
        <v>139</v>
      </c>
      <c r="H32" s="50">
        <f t="shared" ref="H32:J33" si="5">G32/G$35*100</f>
        <v>1.0898541633997176</v>
      </c>
      <c r="I32" s="28">
        <v>395176.17000000004</v>
      </c>
      <c r="J32" s="47">
        <f t="shared" si="5"/>
        <v>0.92540813611946948</v>
      </c>
    </row>
    <row r="33" spans="1:10" ht="15.75" customHeight="1" x14ac:dyDescent="0.25">
      <c r="A33" s="36" t="s">
        <v>19</v>
      </c>
      <c r="B33" s="16" t="s">
        <v>49</v>
      </c>
      <c r="C33" s="28">
        <v>0</v>
      </c>
      <c r="D33" s="50">
        <f t="shared" si="3"/>
        <v>0</v>
      </c>
      <c r="E33" s="28">
        <v>0</v>
      </c>
      <c r="F33" s="47">
        <f t="shared" si="4"/>
        <v>0</v>
      </c>
      <c r="G33" s="28">
        <v>0</v>
      </c>
      <c r="H33" s="50">
        <f t="shared" si="5"/>
        <v>0</v>
      </c>
      <c r="I33" s="28">
        <v>0</v>
      </c>
      <c r="J33" s="47">
        <f t="shared" si="5"/>
        <v>0</v>
      </c>
    </row>
    <row r="34" spans="1:10" x14ac:dyDescent="0.25">
      <c r="A34" s="37" t="s">
        <v>18</v>
      </c>
      <c r="B34" s="8" t="s">
        <v>50</v>
      </c>
      <c r="C34" s="30">
        <f>SUM(C30:C33)</f>
        <v>815</v>
      </c>
      <c r="D34" s="2">
        <f>C34/C$35*100</f>
        <v>6.4615872512487114</v>
      </c>
      <c r="E34" s="31">
        <f>SUM(E30:E33)</f>
        <v>5005660.18</v>
      </c>
      <c r="F34" s="45">
        <f>E34/E$35*100</f>
        <v>13.59682912262363</v>
      </c>
      <c r="G34" s="30">
        <f>SUM(G30:G33)</f>
        <v>768</v>
      </c>
      <c r="H34" s="2">
        <f>G34/G$35*100</f>
        <v>6.0216402697193034</v>
      </c>
      <c r="I34" s="31">
        <f>SUM(I30:I33)</f>
        <v>6229642.25</v>
      </c>
      <c r="J34" s="45">
        <f>I34/I$35*100</f>
        <v>14.588333155978503</v>
      </c>
    </row>
    <row r="35" spans="1:10" x14ac:dyDescent="0.25">
      <c r="A35" s="17" t="s">
        <v>24</v>
      </c>
      <c r="B35" s="18" t="s">
        <v>51</v>
      </c>
      <c r="C35" s="55">
        <f>C29+C34</f>
        <v>12613</v>
      </c>
      <c r="D35" s="56">
        <v>100</v>
      </c>
      <c r="E35" s="55">
        <f>E29+E34</f>
        <v>36814908.350000009</v>
      </c>
      <c r="F35" s="44">
        <v>100</v>
      </c>
      <c r="G35" s="55">
        <f>G29+G34</f>
        <v>12754</v>
      </c>
      <c r="H35" s="56">
        <v>100</v>
      </c>
      <c r="I35" s="55">
        <f>I29+I34</f>
        <v>42702906.380000003</v>
      </c>
      <c r="J35" s="54">
        <v>100</v>
      </c>
    </row>
    <row r="38" spans="1:10" x14ac:dyDescent="0.25">
      <c r="A38" t="s">
        <v>59</v>
      </c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7"/>
      <c r="D42" s="26"/>
      <c r="E42" s="26"/>
      <c r="G42" s="27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5"/>
      <c r="D44" s="26"/>
      <c r="E44" s="26"/>
      <c r="G44" s="25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30.04.2025. godine.</oddFooter>
  </headerFooter>
  <ignoredErrors>
    <ignoredError sqref="A11:A28 A34" numberStoredAsText="1"/>
    <ignoredError sqref="A29:A30 A35" twoDigitTextYear="1" numberStoredAsText="1"/>
    <ignoredError sqref="G29 G34 I34" formula="1"/>
    <ignoredError sqref="J34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2024-05-23T11:48:17Z</cp:lastPrinted>
  <dcterms:created xsi:type="dcterms:W3CDTF">2018-01-08T12:56:16Z</dcterms:created>
  <dcterms:modified xsi:type="dcterms:W3CDTF">2025-06-03T11:30:16Z</dcterms:modified>
</cp:coreProperties>
</file>