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 - 2025/Jezici/BS EVLADA 110325/"/>
    </mc:Choice>
  </mc:AlternateContent>
  <xr:revisionPtr revIDLastSave="80" documentId="13_ncr:1_{F147444C-B79E-4D58-A123-726F0BB5CD15}" xr6:coauthVersionLast="47" xr6:coauthVersionMax="47" xr10:uidLastSave="{4859E911-6BF0-40C2-8DC4-4944136F5365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25" l="1"/>
  <c r="M25" i="24"/>
  <c r="E21" i="23"/>
  <c r="F17" i="23" s="1"/>
  <c r="C21" i="23"/>
  <c r="D18" i="23" s="1"/>
  <c r="G20" i="23"/>
  <c r="D20" i="23"/>
  <c r="G19" i="23"/>
  <c r="G18" i="23"/>
  <c r="G17" i="23"/>
  <c r="D17" i="23"/>
  <c r="G16" i="23"/>
  <c r="D16" i="23"/>
  <c r="G15" i="23"/>
  <c r="G14" i="23"/>
  <c r="G13" i="23"/>
  <c r="D13" i="23"/>
  <c r="G12" i="23"/>
  <c r="D12" i="23"/>
  <c r="G11" i="23"/>
  <c r="E25" i="24"/>
  <c r="F23" i="24" s="1"/>
  <c r="D25" i="24"/>
  <c r="C25" i="24"/>
  <c r="G24" i="24"/>
  <c r="D24" i="24"/>
  <c r="G23" i="24"/>
  <c r="D23" i="24"/>
  <c r="G22" i="24"/>
  <c r="F22" i="24"/>
  <c r="D22" i="24"/>
  <c r="G21" i="24"/>
  <c r="D21" i="24"/>
  <c r="G20" i="24"/>
  <c r="D20" i="24"/>
  <c r="G19" i="24"/>
  <c r="F19" i="24"/>
  <c r="D19" i="24"/>
  <c r="G18" i="24"/>
  <c r="D18" i="24"/>
  <c r="G17" i="24"/>
  <c r="D17" i="24"/>
  <c r="G16" i="24"/>
  <c r="F16" i="24"/>
  <c r="D16" i="24"/>
  <c r="G15" i="24"/>
  <c r="H15" i="24" s="1"/>
  <c r="D15" i="24"/>
  <c r="G14" i="24"/>
  <c r="D14" i="24"/>
  <c r="G13" i="24"/>
  <c r="F13" i="24"/>
  <c r="D13" i="24"/>
  <c r="G12" i="24"/>
  <c r="D12" i="24"/>
  <c r="G11" i="24"/>
  <c r="G25" i="24" s="1"/>
  <c r="D11" i="24"/>
  <c r="I21" i="23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H16" i="23" l="1"/>
  <c r="F14" i="23"/>
  <c r="H14" i="23"/>
  <c r="F18" i="23"/>
  <c r="D11" i="23"/>
  <c r="D21" i="23" s="1"/>
  <c r="D15" i="23"/>
  <c r="D19" i="23"/>
  <c r="F11" i="23"/>
  <c r="F15" i="23"/>
  <c r="F19" i="23"/>
  <c r="H11" i="23"/>
  <c r="H19" i="23"/>
  <c r="F12" i="23"/>
  <c r="F16" i="23"/>
  <c r="F20" i="23"/>
  <c r="H20" i="23"/>
  <c r="F13" i="23"/>
  <c r="D14" i="23"/>
  <c r="G21" i="23"/>
  <c r="H15" i="23" s="1"/>
  <c r="H13" i="23"/>
  <c r="H12" i="24"/>
  <c r="H20" i="24"/>
  <c r="H21" i="24"/>
  <c r="H24" i="24"/>
  <c r="H22" i="24"/>
  <c r="H13" i="24"/>
  <c r="H19" i="24"/>
  <c r="H16" i="24"/>
  <c r="H17" i="24"/>
  <c r="H18" i="24"/>
  <c r="H23" i="24"/>
  <c r="H14" i="24"/>
  <c r="H11" i="24"/>
  <c r="F12" i="24"/>
  <c r="F15" i="24"/>
  <c r="F18" i="24"/>
  <c r="F21" i="24"/>
  <c r="F24" i="24"/>
  <c r="F11" i="24"/>
  <c r="F14" i="24"/>
  <c r="F17" i="24"/>
  <c r="F20" i="24"/>
  <c r="G11" i="25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2" i="23"/>
  <c r="M11" i="23"/>
  <c r="M34" i="25"/>
  <c r="M32" i="25"/>
  <c r="M30" i="25"/>
  <c r="M24" i="25"/>
  <c r="M22" i="25"/>
  <c r="M18" i="25"/>
  <c r="M16" i="25"/>
  <c r="M13" i="25"/>
  <c r="H18" i="23" l="1"/>
  <c r="H12" i="23"/>
  <c r="H21" i="23" s="1"/>
  <c r="F21" i="23"/>
  <c r="H17" i="23"/>
  <c r="N18" i="24"/>
  <c r="H25" i="24"/>
  <c r="F25" i="24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J21" i="23" l="1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N30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<sst xmlns="http://schemas.openxmlformats.org/spreadsheetml/2006/main" count="333" uniqueCount="90">
  <si>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</si>
  <si>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</si>
  <si>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</si>
  <si>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</si>
  <si>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</si>
  <si>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</si>
  <si>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</si>
  <si>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</si>
  <si>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</si>
  <si>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</si>
  <si>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</si>
  <si>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</si>
  <si>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</si>
  <si>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</si>
  <si>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</si>
  <si>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</si>
  <si>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</si>
  <si>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</si>
  <si>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</si>
  <si>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</si>
  <si>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</si>
  <si>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</si>
  <si>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</si>
  <si>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</si>
  <si>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</si>
  <si>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</si>
  <si>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</si>
  <si>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</si>
  <si>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</si>
  <si>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</si>
  <si>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</si>
  <si>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</si>
  <si>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</si>
  <si>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</si>
  <si>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</si>
  <si>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</si>
  <si>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</si>
  <si>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</si>
  <si>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</si>
  <si>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</si>
  <si>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</si>
  <si>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</si>
  <si>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</si>
  <si>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</si>
  <si>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</si>
  <si>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</si>
  <si>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</si>
  <si>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</si>
  <si>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</si>
  <si>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</si>
  <si>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</si>
  <si>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</si>
  <si>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</si>
  <si>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</si>
  <si>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</si>
  <si>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</si>
  <si>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</si>
  <si>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</si>
  <si>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</si>
  <si>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</si>
  <si>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</si>
  <si>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</si>
  <si>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</si>
  <si>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</si>
  <si>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</si>
  <si>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</si>
  <si>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</si>
  <si>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</si>
  <si>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</si>
  <si>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</si>
  <si>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</si>
  <si>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</si>
  <si>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</si>
  <si>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</si>
  <si>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</si>
  <si>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</si>
  <si>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</si>
  <si>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</si>
  <si>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</si>
  <si>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</si>
  <si>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</si>
  <si>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</si>
  <si>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I-I-2024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</si>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</sst>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1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1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5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5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5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5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5"/>
      <c r="B5" s="1"/>
      <c r="C5" s="73" t="s">
        <v>58</v>
      </c>
      <c r="D5" s="1"/>
      <c r="E5" s="1"/>
      <c r="F5" s="1"/>
      <c r="G5" s="1"/>
      <c r="H5" s="1"/>
      <c r="I5" s="63"/>
    </row>
    <row r="6" spans="1:19" ht="15" customHeight="1" x14ac:dyDescent="0.25">
      <c r="A6" s="75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6"/>
      <c r="B7" s="74"/>
      <c r="C7" s="74"/>
      <c r="D7" s="74"/>
      <c r="E7" s="74"/>
      <c r="F7" s="74"/>
      <c r="G7" s="74"/>
      <c r="H7" s="74"/>
      <c r="O7" s="1"/>
      <c r="P7" s="1"/>
      <c r="Q7" s="1"/>
      <c r="R7" s="1"/>
      <c r="S7" s="1"/>
    </row>
    <row r="8" spans="1:19" ht="24.75" customHeight="1" x14ac:dyDescent="0.25">
      <c r="A8" s="80" t="s">
        <v>59</v>
      </c>
      <c r="B8" s="83" t="s">
        <v>10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6"/>
      <c r="O8" s="1"/>
      <c r="P8" s="1"/>
      <c r="Q8" s="1"/>
      <c r="R8" s="1"/>
      <c r="S8" s="1"/>
    </row>
    <row r="9" spans="1:19" ht="21.75" customHeight="1" x14ac:dyDescent="0.25">
      <c r="A9" s="81"/>
      <c r="B9" s="84"/>
      <c r="C9" s="84" t="s">
        <v>82</v>
      </c>
      <c r="D9" s="84"/>
      <c r="E9" s="84" t="s">
        <v>82</v>
      </c>
      <c r="F9" s="84"/>
      <c r="G9" s="84" t="s">
        <v>82</v>
      </c>
      <c r="H9" s="84"/>
      <c r="I9" s="84" t="s">
        <v>89</v>
      </c>
      <c r="J9" s="84"/>
      <c r="K9" s="84" t="s">
        <v>89</v>
      </c>
      <c r="L9" s="84"/>
      <c r="M9" s="84" t="s">
        <v>89</v>
      </c>
      <c r="N9" s="87"/>
      <c r="O9" s="1"/>
      <c r="P9" s="1"/>
      <c r="Q9" s="1"/>
      <c r="R9" s="1"/>
      <c r="S9" s="1"/>
    </row>
    <row r="10" spans="1:19" ht="18.75" customHeight="1" thickBot="1" x14ac:dyDescent="0.3">
      <c r="A10" s="82"/>
      <c r="B10" s="85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0">
        <f>FBiH!C11</f>
        <v>7378776</v>
      </c>
      <c r="D11" s="68">
        <f t="shared" ref="D11:D26" si="0">C11/C$35*100</f>
        <v>10.55780453269079</v>
      </c>
      <c r="E11" s="60">
        <f>FBiH!E11</f>
        <v>752753</v>
      </c>
      <c r="F11" s="69">
        <f t="shared" ref="F11:F34" si="1">E11/E$35*100</f>
        <v>5.1894373190167249</v>
      </c>
      <c r="G11" s="60">
        <f>C11+E11</f>
        <v>8131529</v>
      </c>
      <c r="H11" s="69">
        <f t="shared" ref="H11:H34" si="2">G11/G$35*100</f>
        <v>9.6351081495116517</v>
      </c>
      <c r="I11" s="60">
        <f>FBiH!I11</f>
        <v>8505625</v>
      </c>
      <c r="J11" s="68">
        <f t="shared" ref="J11:J34" si="3">I11/I$35*100</f>
        <v>11.326327530484507</v>
      </c>
      <c r="K11" s="60">
        <f>FBiH!K11</f>
        <v>915707</v>
      </c>
      <c r="L11" s="69">
        <f t="shared" ref="L11:L34" si="4">K11/K$35*100</f>
        <v>5.8299952584043924</v>
      </c>
      <c r="M11" s="60">
        <f t="shared" ref="M11:M34" si="5">I11+K11</f>
        <v>9421332</v>
      </c>
      <c r="N11" s="69">
        <f t="shared" ref="N11:N34" si="6">M11/M$35*100</f>
        <v>10.375587658533817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85</v>
      </c>
      <c r="C12" s="60">
        <f>FBiH!C12</f>
        <v>9729923</v>
      </c>
      <c r="D12" s="68">
        <f t="shared" si="0"/>
        <v>13.92190590311081</v>
      </c>
      <c r="E12" s="60">
        <f>FBiH!E12</f>
        <v>0</v>
      </c>
      <c r="F12" s="69">
        <f t="shared" si="1"/>
        <v>0</v>
      </c>
      <c r="G12" s="60">
        <f t="shared" ref="G12:G34" si="7">C12+E12</f>
        <v>9729923</v>
      </c>
      <c r="H12" s="69">
        <f t="shared" si="2"/>
        <v>11.529056883572679</v>
      </c>
      <c r="I12" s="60">
        <f>FBiH!I12</f>
        <v>11704899</v>
      </c>
      <c r="J12" s="68">
        <f t="shared" si="3"/>
        <v>15.586570038679179</v>
      </c>
      <c r="K12" s="60">
        <f>FBiH!K12</f>
        <v>0</v>
      </c>
      <c r="L12" s="69">
        <f t="shared" si="4"/>
        <v>0</v>
      </c>
      <c r="M12" s="60">
        <f t="shared" si="5"/>
        <v>11704899</v>
      </c>
      <c r="N12" s="69">
        <f t="shared" si="6"/>
        <v>12.890449631621603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1214361</v>
      </c>
      <c r="D13" s="68">
        <f t="shared" si="0"/>
        <v>1.7375491639972429</v>
      </c>
      <c r="E13" s="60">
        <f>RS!E11</f>
        <v>0</v>
      </c>
      <c r="F13" s="69">
        <f t="shared" si="1"/>
        <v>0</v>
      </c>
      <c r="G13" s="60">
        <f t="shared" si="7"/>
        <v>1214361</v>
      </c>
      <c r="H13" s="69">
        <f t="shared" si="2"/>
        <v>1.4389052252717931</v>
      </c>
      <c r="I13" s="60">
        <f>RS!I11</f>
        <v>1272226.7000000002</v>
      </c>
      <c r="J13" s="68">
        <f t="shared" si="3"/>
        <v>1.6941325648882306</v>
      </c>
      <c r="K13" s="60">
        <f>RS!K11</f>
        <v>0</v>
      </c>
      <c r="L13" s="69">
        <f t="shared" si="4"/>
        <v>0</v>
      </c>
      <c r="M13" s="60">
        <f t="shared" si="5"/>
        <v>1272226.7000000002</v>
      </c>
      <c r="N13" s="69">
        <f t="shared" si="6"/>
        <v>1.4010863482336899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2006075</v>
      </c>
      <c r="D14" s="68">
        <f t="shared" si="0"/>
        <v>2.8703605757808175</v>
      </c>
      <c r="E14" s="60">
        <f>FBiH!E13</f>
        <v>0</v>
      </c>
      <c r="F14" s="69">
        <f t="shared" si="1"/>
        <v>0</v>
      </c>
      <c r="G14" s="60">
        <f t="shared" si="7"/>
        <v>2006075</v>
      </c>
      <c r="H14" s="69">
        <f t="shared" si="2"/>
        <v>2.3770129309053178</v>
      </c>
      <c r="I14" s="60">
        <f>FBiH!I13</f>
        <v>2365606</v>
      </c>
      <c r="J14" s="68">
        <f t="shared" si="3"/>
        <v>3.1501069426502264</v>
      </c>
      <c r="K14" s="60">
        <f>FBiH!K13</f>
        <v>0</v>
      </c>
      <c r="L14" s="69">
        <f t="shared" si="4"/>
        <v>0</v>
      </c>
      <c r="M14" s="60">
        <f t="shared" si="5"/>
        <v>2365606</v>
      </c>
      <c r="N14" s="69">
        <f t="shared" si="6"/>
        <v>2.6052104329359742</v>
      </c>
      <c r="O14" s="1"/>
      <c r="P14" s="1"/>
      <c r="Q14" s="1"/>
      <c r="R14" s="1"/>
      <c r="S14" s="1"/>
    </row>
    <row r="15" spans="1:19" ht="15" customHeight="1" x14ac:dyDescent="0.25">
      <c r="A15" s="15" t="s">
        <v>31</v>
      </c>
      <c r="B15" s="7" t="s">
        <v>2</v>
      </c>
      <c r="C15" s="60">
        <f>FBiH!C14</f>
        <v>4337471</v>
      </c>
      <c r="D15" s="68">
        <f t="shared" si="0"/>
        <v>6.2062015413145559</v>
      </c>
      <c r="E15" s="60">
        <f>FBiH!E14</f>
        <v>948210</v>
      </c>
      <c r="F15" s="69">
        <f t="shared" si="1"/>
        <v>6.5369070070326512</v>
      </c>
      <c r="G15" s="60">
        <f t="shared" si="7"/>
        <v>5285681</v>
      </c>
      <c r="H15" s="69">
        <f t="shared" si="2"/>
        <v>6.2630420525855461</v>
      </c>
      <c r="I15" s="60">
        <f>FBiH!I14</f>
        <v>4494558</v>
      </c>
      <c r="J15" s="68">
        <f t="shared" si="3"/>
        <v>5.9850788169898612</v>
      </c>
      <c r="K15" s="60">
        <f>FBiH!K14</f>
        <v>1274240</v>
      </c>
      <c r="L15" s="69">
        <f t="shared" si="4"/>
        <v>8.1126530189997599</v>
      </c>
      <c r="M15" s="60">
        <f t="shared" si="5"/>
        <v>5768798</v>
      </c>
      <c r="N15" s="69">
        <f t="shared" si="6"/>
        <v>6.3531005311536175</v>
      </c>
      <c r="O15" s="1"/>
      <c r="P15" s="1"/>
      <c r="Q15" s="1"/>
      <c r="R15" s="1"/>
      <c r="S15" s="1"/>
    </row>
    <row r="16" spans="1:19" ht="15.75" customHeight="1" x14ac:dyDescent="0.25">
      <c r="A16" s="15" t="s">
        <v>32</v>
      </c>
      <c r="B16" s="7" t="s">
        <v>13</v>
      </c>
      <c r="C16" s="60">
        <f>RS!C12</f>
        <v>2020884</v>
      </c>
      <c r="D16" s="68">
        <f t="shared" si="0"/>
        <v>2.8915497984004794</v>
      </c>
      <c r="E16" s="60">
        <f>RS!E12</f>
        <v>0</v>
      </c>
      <c r="F16" s="69">
        <f t="shared" si="1"/>
        <v>0</v>
      </c>
      <c r="G16" s="60">
        <f t="shared" si="7"/>
        <v>2020884</v>
      </c>
      <c r="H16" s="69">
        <f t="shared" si="2"/>
        <v>2.394560223251704</v>
      </c>
      <c r="I16" s="60">
        <f>RS!I12</f>
        <v>1669104.61</v>
      </c>
      <c r="J16" s="68">
        <f t="shared" si="3"/>
        <v>2.2226262615036059</v>
      </c>
      <c r="K16" s="60">
        <f>RS!K12</f>
        <v>0</v>
      </c>
      <c r="L16" s="69">
        <f t="shared" si="4"/>
        <v>0</v>
      </c>
      <c r="M16" s="60">
        <f t="shared" si="5"/>
        <v>1669104.61</v>
      </c>
      <c r="N16" s="69">
        <f t="shared" si="6"/>
        <v>1.8381627133316079</v>
      </c>
      <c r="O16" s="1"/>
      <c r="P16" s="1"/>
      <c r="Q16" s="1"/>
      <c r="R16" s="1"/>
      <c r="S16" s="1"/>
    </row>
    <row r="17" spans="1:19" x14ac:dyDescent="0.25">
      <c r="A17" s="15" t="s">
        <v>33</v>
      </c>
      <c r="B17" s="7" t="s">
        <v>14</v>
      </c>
      <c r="C17" s="60">
        <f>RS!C13</f>
        <v>2714587</v>
      </c>
      <c r="D17" s="68">
        <f t="shared" si="0"/>
        <v>3.8841237263447881</v>
      </c>
      <c r="E17" s="60">
        <f>RS!E13</f>
        <v>0</v>
      </c>
      <c r="F17" s="69">
        <f t="shared" si="1"/>
        <v>0</v>
      </c>
      <c r="G17" s="60">
        <f t="shared" si="7"/>
        <v>2714587</v>
      </c>
      <c r="H17" s="69">
        <f t="shared" si="2"/>
        <v>3.216533978573819</v>
      </c>
      <c r="I17" s="60">
        <f>RS!I13</f>
        <v>4084454.34</v>
      </c>
      <c r="J17" s="68">
        <f t="shared" si="3"/>
        <v>5.4389733427171931</v>
      </c>
      <c r="K17" s="60">
        <f>RS!K13</f>
        <v>0</v>
      </c>
      <c r="L17" s="69">
        <f t="shared" si="4"/>
        <v>0</v>
      </c>
      <c r="M17" s="60">
        <f t="shared" si="5"/>
        <v>4084454.34</v>
      </c>
      <c r="N17" s="69">
        <f t="shared" si="6"/>
        <v>4.4981552546867993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3</v>
      </c>
      <c r="C18" s="60">
        <f>FBiH!C15</f>
        <v>7100747</v>
      </c>
      <c r="D18" s="68">
        <f t="shared" si="0"/>
        <v>10.159991150577078</v>
      </c>
      <c r="E18" s="60">
        <f>FBiH!E15</f>
        <v>0</v>
      </c>
      <c r="F18" s="69">
        <f t="shared" si="1"/>
        <v>0</v>
      </c>
      <c r="G18" s="60">
        <f t="shared" si="7"/>
        <v>7100747</v>
      </c>
      <c r="H18" s="69">
        <f t="shared" si="2"/>
        <v>8.4137270232105674</v>
      </c>
      <c r="I18" s="60">
        <f>FBiH!I15</f>
        <v>8209400</v>
      </c>
      <c r="J18" s="68">
        <f t="shared" si="3"/>
        <v>10.931866056728284</v>
      </c>
      <c r="K18" s="60">
        <f>FBiH!K15</f>
        <v>0</v>
      </c>
      <c r="L18" s="69">
        <f t="shared" si="4"/>
        <v>0</v>
      </c>
      <c r="M18" s="60">
        <f t="shared" si="5"/>
        <v>8209400</v>
      </c>
      <c r="N18" s="69">
        <f t="shared" si="6"/>
        <v>9.0409030616867678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23</v>
      </c>
      <c r="C19" s="60">
        <f>RS!C14</f>
        <v>864721</v>
      </c>
      <c r="D19" s="68">
        <f t="shared" si="0"/>
        <v>1.2372723190557502</v>
      </c>
      <c r="E19" s="60">
        <f>RS!E14</f>
        <v>0</v>
      </c>
      <c r="F19" s="69">
        <f t="shared" si="1"/>
        <v>0</v>
      </c>
      <c r="G19" s="60">
        <f t="shared" si="7"/>
        <v>864721</v>
      </c>
      <c r="H19" s="69">
        <f t="shared" si="2"/>
        <v>1.0246142335781949</v>
      </c>
      <c r="I19" s="60">
        <f>RS!I14</f>
        <v>1118758.3499999999</v>
      </c>
      <c r="J19" s="68">
        <f t="shared" si="3"/>
        <v>1.4897698287385608</v>
      </c>
      <c r="K19" s="60">
        <f>RS!K14</f>
        <v>0</v>
      </c>
      <c r="L19" s="69">
        <f t="shared" si="4"/>
        <v>0</v>
      </c>
      <c r="M19" s="60">
        <f t="shared" si="5"/>
        <v>1118758.3499999999</v>
      </c>
      <c r="N19" s="69">
        <f t="shared" si="6"/>
        <v>1.2320736950084823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16</v>
      </c>
      <c r="C20" s="60">
        <f>RS!C15</f>
        <v>748064</v>
      </c>
      <c r="D20" s="68">
        <f t="shared" si="0"/>
        <v>1.0703555020429951</v>
      </c>
      <c r="E20" s="60">
        <f>RS!E15</f>
        <v>1455791</v>
      </c>
      <c r="F20" s="69">
        <f t="shared" si="1"/>
        <v>10.036142192842377</v>
      </c>
      <c r="G20" s="60">
        <f t="shared" si="7"/>
        <v>2203855</v>
      </c>
      <c r="H20" s="69">
        <f t="shared" si="2"/>
        <v>2.6113638985782379</v>
      </c>
      <c r="I20" s="60">
        <f>RS!I15</f>
        <v>875289</v>
      </c>
      <c r="J20" s="68">
        <f t="shared" si="3"/>
        <v>1.1655592502409</v>
      </c>
      <c r="K20" s="60">
        <f>RS!K15</f>
        <v>1443746.56</v>
      </c>
      <c r="L20" s="69">
        <f t="shared" si="4"/>
        <v>9.191843678313754</v>
      </c>
      <c r="M20" s="60">
        <f t="shared" si="5"/>
        <v>2319035.56</v>
      </c>
      <c r="N20" s="69">
        <f t="shared" si="6"/>
        <v>2.5539230265993238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4</v>
      </c>
      <c r="C21" s="60">
        <f>FBiH!C16</f>
        <v>1714963</v>
      </c>
      <c r="D21" s="68">
        <f t="shared" si="0"/>
        <v>2.4538275907544822</v>
      </c>
      <c r="E21" s="60">
        <f>FBiH!E16</f>
        <v>2262571</v>
      </c>
      <c r="F21" s="69">
        <f t="shared" si="1"/>
        <v>15.59803864524617</v>
      </c>
      <c r="G21" s="60">
        <f t="shared" si="7"/>
        <v>3977534</v>
      </c>
      <c r="H21" s="69">
        <f t="shared" si="2"/>
        <v>4.7130091103849816</v>
      </c>
      <c r="I21" s="60">
        <f>FBiH!I16</f>
        <v>1707851</v>
      </c>
      <c r="J21" s="68">
        <f t="shared" si="3"/>
        <v>2.2742220353313836</v>
      </c>
      <c r="K21" s="60">
        <f>FBiH!K16</f>
        <v>2482679</v>
      </c>
      <c r="L21" s="69">
        <f t="shared" si="4"/>
        <v>15.806373434013455</v>
      </c>
      <c r="M21" s="60">
        <f t="shared" si="5"/>
        <v>4190530</v>
      </c>
      <c r="N21" s="69">
        <f t="shared" si="6"/>
        <v>4.6149749685836055</v>
      </c>
      <c r="O21" s="8"/>
      <c r="P21" s="1"/>
      <c r="Q21" s="1"/>
      <c r="R21" s="1"/>
      <c r="S21" s="1"/>
    </row>
    <row r="22" spans="1:19" x14ac:dyDescent="0.25">
      <c r="A22" s="15" t="s">
        <v>38</v>
      </c>
      <c r="B22" s="7" t="s">
        <v>17</v>
      </c>
      <c r="C22" s="60">
        <f>RS!C16</f>
        <v>472330</v>
      </c>
      <c r="D22" s="68">
        <f t="shared" si="0"/>
        <v>0.67582588425584955</v>
      </c>
      <c r="E22" s="60">
        <f>RS!E16</f>
        <v>0</v>
      </c>
      <c r="F22" s="69">
        <f t="shared" si="1"/>
        <v>0</v>
      </c>
      <c r="G22" s="60">
        <f t="shared" si="7"/>
        <v>472330</v>
      </c>
      <c r="H22" s="69">
        <f t="shared" si="2"/>
        <v>0.55966726949615975</v>
      </c>
      <c r="I22" s="60">
        <f>RS!I16</f>
        <v>968579.78999999992</v>
      </c>
      <c r="J22" s="68">
        <f t="shared" si="3"/>
        <v>1.289787868727801</v>
      </c>
      <c r="K22" s="60">
        <f>RS!K16</f>
        <v>0</v>
      </c>
      <c r="L22" s="69">
        <f t="shared" si="4"/>
        <v>0</v>
      </c>
      <c r="M22" s="60">
        <f t="shared" si="5"/>
        <v>968579.78999999992</v>
      </c>
      <c r="N22" s="69">
        <f t="shared" si="6"/>
        <v>1.0666840437667706</v>
      </c>
      <c r="O22" s="1"/>
      <c r="P22" s="1"/>
      <c r="Q22" s="1"/>
      <c r="R22" s="1"/>
      <c r="S22" s="1"/>
    </row>
    <row r="23" spans="1:19" x14ac:dyDescent="0.25">
      <c r="A23" s="15" t="s">
        <v>39</v>
      </c>
      <c r="B23" s="7" t="s">
        <v>18</v>
      </c>
      <c r="C23" s="60">
        <f>RS!C17</f>
        <v>1458636</v>
      </c>
      <c r="D23" s="68">
        <f t="shared" si="0"/>
        <v>2.0870661709131655</v>
      </c>
      <c r="E23" s="60">
        <f>RS!E17</f>
        <v>0</v>
      </c>
      <c r="F23" s="69">
        <f t="shared" si="1"/>
        <v>0</v>
      </c>
      <c r="G23" s="60">
        <f t="shared" si="7"/>
        <v>1458636</v>
      </c>
      <c r="H23" s="69">
        <f t="shared" si="2"/>
        <v>1.7283484582999185</v>
      </c>
      <c r="I23" s="60">
        <f>RS!I17</f>
        <v>1610713.33</v>
      </c>
      <c r="J23" s="68">
        <f t="shared" si="3"/>
        <v>2.1448708041204942</v>
      </c>
      <c r="K23" s="60">
        <f>RS!K17</f>
        <v>0</v>
      </c>
      <c r="L23" s="69">
        <f t="shared" si="4"/>
        <v>0</v>
      </c>
      <c r="M23" s="60">
        <f t="shared" si="5"/>
        <v>1610713.33</v>
      </c>
      <c r="N23" s="69">
        <f t="shared" si="6"/>
        <v>1.7738571730816735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19</v>
      </c>
      <c r="C24" s="60">
        <f>RS!C18</f>
        <v>1361829</v>
      </c>
      <c r="D24" s="68">
        <f t="shared" si="0"/>
        <v>1.9485514113654845</v>
      </c>
      <c r="E24" s="60">
        <f>RS!E18</f>
        <v>0</v>
      </c>
      <c r="F24" s="69">
        <f t="shared" si="1"/>
        <v>0</v>
      </c>
      <c r="G24" s="60">
        <f t="shared" si="7"/>
        <v>1361829</v>
      </c>
      <c r="H24" s="69">
        <f t="shared" si="2"/>
        <v>1.613641136389147</v>
      </c>
      <c r="I24" s="60">
        <f>RS!I18</f>
        <v>1276957.17</v>
      </c>
      <c r="J24" s="68">
        <f t="shared" si="3"/>
        <v>1.7004317907056314</v>
      </c>
      <c r="K24" s="60">
        <f>RS!K18</f>
        <v>0</v>
      </c>
      <c r="L24" s="69">
        <f t="shared" si="4"/>
        <v>0</v>
      </c>
      <c r="M24" s="60">
        <f t="shared" si="5"/>
        <v>1276957.17</v>
      </c>
      <c r="N24" s="69">
        <f t="shared" si="6"/>
        <v>1.4062959519448279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11</v>
      </c>
      <c r="C25" s="60">
        <f>RS!C19</f>
        <v>2821216</v>
      </c>
      <c r="D25" s="68">
        <f t="shared" si="0"/>
        <v>4.0366921387096966</v>
      </c>
      <c r="E25" s="60">
        <f>RS!E19</f>
        <v>0</v>
      </c>
      <c r="F25" s="69">
        <f t="shared" si="1"/>
        <v>0</v>
      </c>
      <c r="G25" s="60">
        <f t="shared" si="7"/>
        <v>2821216</v>
      </c>
      <c r="H25" s="69">
        <f t="shared" si="2"/>
        <v>3.3428794600784997</v>
      </c>
      <c r="I25" s="60">
        <f>RS!I19</f>
        <v>2186802.85</v>
      </c>
      <c r="J25" s="68">
        <f t="shared" si="3"/>
        <v>2.91200768005843</v>
      </c>
      <c r="K25" s="60">
        <f>RS!K19</f>
        <v>0</v>
      </c>
      <c r="L25" s="69">
        <f t="shared" si="4"/>
        <v>0</v>
      </c>
      <c r="M25" s="60">
        <f t="shared" si="5"/>
        <v>2186802.85</v>
      </c>
      <c r="N25" s="69">
        <f t="shared" si="6"/>
        <v>2.4082969013411883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15</v>
      </c>
      <c r="C26" s="60">
        <f>RS!C20</f>
        <v>957301</v>
      </c>
      <c r="D26" s="68">
        <f t="shared" si="0"/>
        <v>1.3697389427392057</v>
      </c>
      <c r="E26" s="60">
        <f>RS!E20</f>
        <v>0</v>
      </c>
      <c r="F26" s="69">
        <f t="shared" si="1"/>
        <v>0</v>
      </c>
      <c r="G26" s="60">
        <f t="shared" si="7"/>
        <v>957301</v>
      </c>
      <c r="H26" s="69">
        <f t="shared" si="2"/>
        <v>1.1343129522917097</v>
      </c>
      <c r="I26" s="60">
        <f>RS!I20</f>
        <v>980527.16</v>
      </c>
      <c r="J26" s="68">
        <f t="shared" si="3"/>
        <v>1.305697319914267</v>
      </c>
      <c r="K26" s="60">
        <f>RS!K20</f>
        <v>0</v>
      </c>
      <c r="L26" s="69">
        <f t="shared" si="4"/>
        <v>0</v>
      </c>
      <c r="M26" s="60">
        <f t="shared" si="5"/>
        <v>980527.16</v>
      </c>
      <c r="N26" s="69">
        <f t="shared" si="6"/>
        <v>1.0798415234866168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66</v>
      </c>
      <c r="C27" s="60">
        <f>RS!C21</f>
        <v>1547668</v>
      </c>
      <c r="D27" s="68">
        <f t="shared" ref="D27:D34" si="8">C27/C$35*100</f>
        <v>2.2144561951061381</v>
      </c>
      <c r="E27" s="60">
        <f>RS!E21</f>
        <v>0</v>
      </c>
      <c r="F27" s="69">
        <f t="shared" si="1"/>
        <v>0</v>
      </c>
      <c r="G27" s="60">
        <f t="shared" si="7"/>
        <v>1547668</v>
      </c>
      <c r="H27" s="69">
        <f t="shared" si="2"/>
        <v>1.8338431258793271</v>
      </c>
      <c r="I27" s="60">
        <f>RS!I21</f>
        <v>2276843.2800000003</v>
      </c>
      <c r="J27" s="68">
        <f t="shared" si="3"/>
        <v>3.0319080284943962</v>
      </c>
      <c r="K27" s="60">
        <f>RS!K21</f>
        <v>0</v>
      </c>
      <c r="L27" s="69">
        <f t="shared" si="4"/>
        <v>0</v>
      </c>
      <c r="M27" s="60">
        <f t="shared" si="5"/>
        <v>2276843.2800000003</v>
      </c>
      <c r="N27" s="69">
        <f t="shared" si="6"/>
        <v>2.5074572296553885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5</v>
      </c>
      <c r="C28" s="60">
        <f>FBiH!C17</f>
        <v>7491512</v>
      </c>
      <c r="D28" s="68">
        <f t="shared" si="8"/>
        <v>10.719111049082862</v>
      </c>
      <c r="E28" s="60">
        <f>FBiH!E17</f>
        <v>447486</v>
      </c>
      <c r="F28" s="69">
        <f t="shared" si="1"/>
        <v>3.0849435978833935</v>
      </c>
      <c r="G28" s="60">
        <f t="shared" si="7"/>
        <v>7938998</v>
      </c>
      <c r="H28" s="69">
        <f t="shared" si="2"/>
        <v>9.4069767603062981</v>
      </c>
      <c r="I28" s="60">
        <f>FBiH!I17</f>
        <v>7955172</v>
      </c>
      <c r="J28" s="68">
        <f t="shared" si="3"/>
        <v>10.593328959757748</v>
      </c>
      <c r="K28" s="60">
        <f>FBiH!K17</f>
        <v>318033</v>
      </c>
      <c r="L28" s="69">
        <f t="shared" si="4"/>
        <v>2.0248080248552474</v>
      </c>
      <c r="M28" s="60">
        <f t="shared" si="5"/>
        <v>8273205</v>
      </c>
      <c r="N28" s="69">
        <f t="shared" si="6"/>
        <v>9.1111706597878381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22</v>
      </c>
      <c r="C29" s="60">
        <f>RS!C22</f>
        <v>257617</v>
      </c>
      <c r="D29" s="68">
        <f t="shared" si="8"/>
        <v>0.36860719586801433</v>
      </c>
      <c r="E29" s="60">
        <f>RS!E22</f>
        <v>0</v>
      </c>
      <c r="F29" s="69">
        <f t="shared" si="1"/>
        <v>0</v>
      </c>
      <c r="G29" s="60">
        <f t="shared" si="7"/>
        <v>257617</v>
      </c>
      <c r="H29" s="69">
        <f t="shared" si="2"/>
        <v>0.30525226635147501</v>
      </c>
      <c r="I29" s="60">
        <f>RS!I22</f>
        <v>294155.75</v>
      </c>
      <c r="J29" s="68">
        <f t="shared" si="3"/>
        <v>0.39170600273058337</v>
      </c>
      <c r="K29" s="60">
        <f>RS!K22</f>
        <v>0</v>
      </c>
      <c r="L29" s="69">
        <f t="shared" si="4"/>
        <v>0</v>
      </c>
      <c r="M29" s="60">
        <f t="shared" si="5"/>
        <v>294155.75</v>
      </c>
      <c r="N29" s="69">
        <f t="shared" si="6"/>
        <v>0.32394981616047064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20</v>
      </c>
      <c r="C30" s="60">
        <f>RS!C23</f>
        <v>1208575</v>
      </c>
      <c r="D30" s="68">
        <f t="shared" si="8"/>
        <v>1.7292703577255593</v>
      </c>
      <c r="E30" s="60">
        <f>RS!E23</f>
        <v>0</v>
      </c>
      <c r="F30" s="69">
        <f t="shared" si="1"/>
        <v>0</v>
      </c>
      <c r="G30" s="60">
        <f t="shared" si="7"/>
        <v>1208575</v>
      </c>
      <c r="H30" s="69">
        <f t="shared" si="2"/>
        <v>1.4320493515790258</v>
      </c>
      <c r="I30" s="60">
        <f>RS!I23</f>
        <v>776.07</v>
      </c>
      <c r="J30" s="68">
        <f t="shared" si="3"/>
        <v>1.0334364619393767E-3</v>
      </c>
      <c r="K30" s="60">
        <f>RS!K23</f>
        <v>0</v>
      </c>
      <c r="L30" s="69">
        <f t="shared" si="4"/>
        <v>0</v>
      </c>
      <c r="M30" s="60">
        <f t="shared" si="5"/>
        <v>776.07</v>
      </c>
      <c r="N30" s="69">
        <f t="shared" si="6"/>
        <v>8.5467557179370597E-4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6</v>
      </c>
      <c r="C31" s="60">
        <f>FBiH!C18</f>
        <v>5700923</v>
      </c>
      <c r="D31" s="68">
        <f t="shared" si="8"/>
        <v>8.1570751964717694</v>
      </c>
      <c r="E31" s="60">
        <f>FBiH!E18</f>
        <v>2118982</v>
      </c>
      <c r="F31" s="69">
        <f t="shared" si="1"/>
        <v>14.608144064686158</v>
      </c>
      <c r="G31" s="60">
        <f t="shared" si="7"/>
        <v>7819905</v>
      </c>
      <c r="H31" s="69">
        <f t="shared" si="2"/>
        <v>9.2658625940960064</v>
      </c>
      <c r="I31" s="60">
        <f>FBiH!I18</f>
        <v>4705345</v>
      </c>
      <c r="J31" s="68">
        <f t="shared" si="3"/>
        <v>6.2657686664916019</v>
      </c>
      <c r="K31" s="60">
        <f>FBiH!K18</f>
        <v>2257693</v>
      </c>
      <c r="L31" s="69">
        <f t="shared" si="4"/>
        <v>14.373964035365885</v>
      </c>
      <c r="M31" s="60">
        <f t="shared" si="5"/>
        <v>6963038</v>
      </c>
      <c r="N31" s="69">
        <f t="shared" si="6"/>
        <v>7.6683011636467109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7</v>
      </c>
      <c r="C32" s="60">
        <f>FBiH!C19</f>
        <v>4026189</v>
      </c>
      <c r="D32" s="68">
        <f t="shared" si="8"/>
        <v>5.7608086319017948</v>
      </c>
      <c r="E32" s="60">
        <f>FBiH!E19</f>
        <v>3189021</v>
      </c>
      <c r="F32" s="69">
        <f t="shared" si="1"/>
        <v>21.984933422421481</v>
      </c>
      <c r="G32" s="60">
        <f t="shared" si="7"/>
        <v>7215210</v>
      </c>
      <c r="H32" s="69">
        <f t="shared" si="2"/>
        <v>8.5493550685778725</v>
      </c>
      <c r="I32" s="60">
        <f>FBiH!I19</f>
        <v>3842951</v>
      </c>
      <c r="J32" s="68">
        <f t="shared" si="3"/>
        <v>5.1173807579810973</v>
      </c>
      <c r="K32" s="60">
        <f>FBiH!K19</f>
        <v>3828880</v>
      </c>
      <c r="L32" s="69">
        <f t="shared" si="4"/>
        <v>24.377177683472347</v>
      </c>
      <c r="M32" s="60">
        <f t="shared" si="5"/>
        <v>7671831</v>
      </c>
      <c r="N32" s="69">
        <f t="shared" si="6"/>
        <v>8.4488854699056528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68</v>
      </c>
      <c r="C33" s="60">
        <f>FBiH!C20</f>
        <v>194173</v>
      </c>
      <c r="D33" s="68">
        <f t="shared" si="8"/>
        <v>0.27782935537359699</v>
      </c>
      <c r="E33" s="60">
        <f>FBiH!E20</f>
        <v>3182120</v>
      </c>
      <c r="F33" s="69">
        <f t="shared" si="1"/>
        <v>21.937358312207987</v>
      </c>
      <c r="G33" s="60">
        <f t="shared" si="7"/>
        <v>3376293</v>
      </c>
      <c r="H33" s="69">
        <f t="shared" si="2"/>
        <v>4.0005942547138611</v>
      </c>
      <c r="I33" s="60">
        <f>FBiH!I20</f>
        <v>239980</v>
      </c>
      <c r="J33" s="68">
        <f t="shared" si="3"/>
        <v>0.31956406269564813</v>
      </c>
      <c r="K33" s="60">
        <f>FBiH!K20</f>
        <v>2992552</v>
      </c>
      <c r="L33" s="69">
        <f t="shared" si="4"/>
        <v>19.052561540458445</v>
      </c>
      <c r="M33" s="60">
        <f t="shared" si="5"/>
        <v>3232532</v>
      </c>
      <c r="N33" s="69">
        <f t="shared" si="6"/>
        <v>3.5599445094404527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25</v>
      </c>
      <c r="C34" s="60">
        <f>RS!C24</f>
        <v>2560762</v>
      </c>
      <c r="D34" s="68">
        <f t="shared" si="8"/>
        <v>3.6640256664170772</v>
      </c>
      <c r="E34" s="60">
        <f>RS!E24</f>
        <v>148550</v>
      </c>
      <c r="F34" s="69">
        <f t="shared" si="1"/>
        <v>1.0240954386630601</v>
      </c>
      <c r="G34" s="60">
        <f t="shared" si="7"/>
        <v>2709312</v>
      </c>
      <c r="H34" s="69">
        <f t="shared" si="2"/>
        <v>3.2102835925162063</v>
      </c>
      <c r="I34" s="60">
        <f>RS!I24</f>
        <v>2749478.26</v>
      </c>
      <c r="J34" s="68">
        <f t="shared" si="3"/>
        <v>3.6612819529084151</v>
      </c>
      <c r="K34" s="60">
        <f>RS!K24</f>
        <v>193291.82</v>
      </c>
      <c r="L34" s="69">
        <f t="shared" si="4"/>
        <v>1.2306233261167114</v>
      </c>
      <c r="M34" s="60">
        <f t="shared" si="5"/>
        <v>2942770.0799999996</v>
      </c>
      <c r="N34" s="69">
        <f t="shared" si="6"/>
        <v>3.2408335598353362</v>
      </c>
      <c r="O34" s="1"/>
      <c r="P34" s="1"/>
      <c r="Q34" s="1"/>
      <c r="R34" s="1"/>
      <c r="S34" s="1"/>
    </row>
    <row r="35" spans="1:35" x14ac:dyDescent="0.25">
      <c r="A35" s="3"/>
      <c r="B35" s="4" t="s">
        <v>56</v>
      </c>
      <c r="C35" s="10">
        <f t="shared" ref="C35:L35" si="9">SUM(C11:C34)</f>
        <v>69889303</v>
      </c>
      <c r="D35" s="10">
        <f t="shared" si="9"/>
        <v>99.999999999999986</v>
      </c>
      <c r="E35" s="10">
        <f t="shared" si="9"/>
        <v>14505484</v>
      </c>
      <c r="F35" s="26">
        <f t="shared" si="9"/>
        <v>100</v>
      </c>
      <c r="G35" s="10">
        <f t="shared" si="9"/>
        <v>84394787</v>
      </c>
      <c r="H35" s="26">
        <f t="shared" si="9"/>
        <v>100</v>
      </c>
      <c r="I35" s="10">
        <f t="shared" si="9"/>
        <v>75096053.660000011</v>
      </c>
      <c r="J35" s="10">
        <f t="shared" si="9"/>
        <v>99.999999999999986</v>
      </c>
      <c r="K35" s="10">
        <f t="shared" si="9"/>
        <v>15706822.380000001</v>
      </c>
      <c r="L35" s="26">
        <f t="shared" si="9"/>
        <v>99.999999999999986</v>
      </c>
      <c r="M35" s="10">
        <f>SUM(M11:M34)</f>
        <v>90802876.039999992</v>
      </c>
      <c r="N35" s="26">
        <f>SUM(N11:N34)</f>
        <v>99.999999999999986</v>
      </c>
      <c r="O35" s="1"/>
      <c r="P35" s="1"/>
      <c r="Q35" s="1"/>
      <c r="R35" s="1"/>
      <c r="S35" s="1"/>
    </row>
    <row r="36" spans="1:35" x14ac:dyDescent="0.25">
      <c r="A36" s="18"/>
      <c r="B36" s="18"/>
      <c r="C36" s="19"/>
      <c r="D36" s="18"/>
      <c r="E36" s="51"/>
      <c r="F36" s="18"/>
      <c r="G36" s="51"/>
      <c r="H36" s="18"/>
      <c r="I36" s="19"/>
      <c r="J36" s="18"/>
      <c r="K36" s="51"/>
      <c r="L36" s="18"/>
      <c r="M36" s="51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x14ac:dyDescent="0.25">
      <c r="C37" s="59"/>
      <c r="D37" s="21"/>
      <c r="E37" s="59"/>
      <c r="F37" s="18"/>
      <c r="G37" s="59"/>
      <c r="H37" s="18"/>
      <c r="I37" s="59"/>
      <c r="J37" s="21"/>
      <c r="K37" s="59"/>
      <c r="L37" s="18"/>
      <c r="M37" s="59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A38" s="18" t="s">
        <v>83</v>
      </c>
      <c r="B38" s="46"/>
      <c r="C38" s="35"/>
      <c r="D38" s="21"/>
      <c r="E38" s="20"/>
      <c r="F38" s="18"/>
      <c r="G38" s="20"/>
      <c r="H38" s="18"/>
      <c r="I38" s="35"/>
      <c r="J38" s="21"/>
      <c r="K38" s="20"/>
      <c r="L38" s="18"/>
      <c r="M38" s="2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84</v>
      </c>
      <c r="B39" s="62"/>
      <c r="C39" s="22"/>
      <c r="D39" s="21"/>
      <c r="E39" s="21"/>
      <c r="F39" s="18"/>
      <c r="G39" s="21"/>
      <c r="H39" s="18"/>
      <c r="I39" s="22"/>
      <c r="J39" s="21"/>
      <c r="K39" s="21"/>
      <c r="L39" s="18"/>
      <c r="M39" s="2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46"/>
      <c r="C40" s="38"/>
      <c r="D40" s="21"/>
      <c r="E40" s="21"/>
      <c r="F40" s="18"/>
      <c r="G40" s="21"/>
      <c r="H40" s="18"/>
      <c r="I40" s="38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17"/>
      <c r="C41" s="54"/>
      <c r="D41" s="21"/>
      <c r="E41" s="20"/>
      <c r="F41" s="18"/>
      <c r="G41" s="20"/>
      <c r="H41" s="18"/>
      <c r="I41" s="54"/>
      <c r="J41" s="21"/>
      <c r="K41" s="20"/>
      <c r="L41" s="18"/>
      <c r="M41" s="20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46"/>
      <c r="C42" s="11"/>
      <c r="D42" s="18"/>
      <c r="E42" s="18"/>
      <c r="F42" s="18"/>
      <c r="G42" s="18"/>
      <c r="H42" s="18"/>
      <c r="I42" s="11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17"/>
      <c r="C43" s="25"/>
      <c r="D43" s="18"/>
      <c r="E43" s="18"/>
      <c r="F43" s="18"/>
      <c r="G43" s="18"/>
      <c r="H43" s="18"/>
      <c r="I43" s="25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5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7" t="s">
        <v>62</v>
      </c>
      <c r="I5" s="67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0" t="s">
        <v>59</v>
      </c>
      <c r="B8" s="83" t="s">
        <v>10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6"/>
    </row>
    <row r="9" spans="1:14" s="27" customFormat="1" ht="21.75" customHeight="1" x14ac:dyDescent="0.25">
      <c r="A9" s="81"/>
      <c r="B9" s="84"/>
      <c r="C9" s="84" t="s">
        <v>82</v>
      </c>
      <c r="D9" s="84"/>
      <c r="E9" s="84" t="s">
        <v>82</v>
      </c>
      <c r="F9" s="84"/>
      <c r="G9" s="84" t="s">
        <v>82</v>
      </c>
      <c r="H9" s="84"/>
      <c r="I9" s="84" t="s">
        <v>89</v>
      </c>
      <c r="J9" s="84"/>
      <c r="K9" s="84" t="s">
        <v>89</v>
      </c>
      <c r="L9" s="84"/>
      <c r="M9" s="84" t="s">
        <v>89</v>
      </c>
      <c r="N9" s="87"/>
    </row>
    <row r="10" spans="1:14" ht="18.75" customHeight="1" thickBot="1" x14ac:dyDescent="0.3">
      <c r="A10" s="82"/>
      <c r="B10" s="85"/>
      <c r="C10" s="66" t="s">
        <v>26</v>
      </c>
      <c r="D10" s="78" t="s">
        <v>76</v>
      </c>
      <c r="E10" s="66" t="s">
        <v>26</v>
      </c>
      <c r="F10" s="78" t="s">
        <v>76</v>
      </c>
      <c r="G10" s="66" t="s">
        <v>26</v>
      </c>
      <c r="H10" s="78" t="s">
        <v>76</v>
      </c>
      <c r="I10" s="66" t="s">
        <v>26</v>
      </c>
      <c r="J10" s="78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ht="16.5" customHeight="1" x14ac:dyDescent="0.25">
      <c r="A11" s="15" t="s">
        <v>27</v>
      </c>
      <c r="B11" s="7" t="s">
        <v>63</v>
      </c>
      <c r="C11" s="60">
        <v>7378776</v>
      </c>
      <c r="D11" s="70">
        <f>C11/C21*100</f>
        <v>14.852383876959028</v>
      </c>
      <c r="E11" s="60">
        <v>752753</v>
      </c>
      <c r="F11" s="69">
        <f>E11/E21*100</f>
        <v>5.834777585210861</v>
      </c>
      <c r="G11" s="60">
        <f>C11+E11</f>
        <v>8131529</v>
      </c>
      <c r="H11" s="69">
        <f>G11/G21*100</f>
        <v>12.993420777728634</v>
      </c>
      <c r="I11" s="60">
        <v>8505625</v>
      </c>
      <c r="J11" s="70">
        <f>I11/I21*100</f>
        <v>15.829900315061659</v>
      </c>
      <c r="K11" s="60">
        <v>915707</v>
      </c>
      <c r="L11" s="69">
        <f>K11/K21*100</f>
        <v>6.5083230844197741</v>
      </c>
      <c r="M11" s="60">
        <f>I11+K11</f>
        <v>9421332</v>
      </c>
      <c r="N11" s="69">
        <f>M11/M21*100</f>
        <v>13.895529834459467</v>
      </c>
    </row>
    <row r="12" spans="1:14" ht="16.5" customHeight="1" x14ac:dyDescent="0.25">
      <c r="A12" s="15" t="s">
        <v>28</v>
      </c>
      <c r="B12" s="7" t="s">
        <v>88</v>
      </c>
      <c r="C12" s="60">
        <v>9729923</v>
      </c>
      <c r="D12" s="70">
        <f>C12/C21*100</f>
        <v>19.5848947697088</v>
      </c>
      <c r="E12" s="60">
        <v>0</v>
      </c>
      <c r="F12" s="69">
        <f>E12/E21*100</f>
        <v>0</v>
      </c>
      <c r="G12" s="60">
        <f>C12+E12+0.4</f>
        <v>9729923.4000000004</v>
      </c>
      <c r="H12" s="69">
        <f>G12/G21*100</f>
        <v>15.54750513356935</v>
      </c>
      <c r="I12" s="60">
        <v>11704899</v>
      </c>
      <c r="J12" s="70">
        <f>I12/I21*100</f>
        <v>21.784099859547641</v>
      </c>
      <c r="K12" s="60">
        <v>0</v>
      </c>
      <c r="L12" s="69">
        <f>K12/K21*100</f>
        <v>0</v>
      </c>
      <c r="M12" s="60">
        <f>I12+K12+0.4</f>
        <v>11704899.4</v>
      </c>
      <c r="N12" s="69">
        <f>M12/M21*100</f>
        <v>17.263565154274016</v>
      </c>
    </row>
    <row r="13" spans="1:14" ht="16.5" customHeight="1" x14ac:dyDescent="0.25">
      <c r="A13" s="15" t="s">
        <v>29</v>
      </c>
      <c r="B13" s="7" t="s">
        <v>1</v>
      </c>
      <c r="C13" s="60">
        <v>2006075</v>
      </c>
      <c r="D13" s="70">
        <f>C13/C21*100</f>
        <v>4.0379320345231493</v>
      </c>
      <c r="E13" s="60">
        <v>0</v>
      </c>
      <c r="F13" s="69">
        <f>E13/E21*100</f>
        <v>0</v>
      </c>
      <c r="G13" s="60">
        <f t="shared" ref="G13:G20" si="0">C13+E13</f>
        <v>2006075</v>
      </c>
      <c r="H13" s="69">
        <f>G13/G21*100</f>
        <v>3.2055197228813879</v>
      </c>
      <c r="I13" s="60">
        <v>2365606</v>
      </c>
      <c r="J13" s="70">
        <f>I13/I21*100</f>
        <v>4.4026520290645017</v>
      </c>
      <c r="K13" s="60">
        <v>0</v>
      </c>
      <c r="L13" s="69">
        <f>K13/K21*100</f>
        <v>0</v>
      </c>
      <c r="M13" s="60">
        <f t="shared" ref="M13:M20" si="1">I13+K13</f>
        <v>2365606</v>
      </c>
      <c r="N13" s="69">
        <f>M13/M21*100</f>
        <v>3.4890341142395065</v>
      </c>
    </row>
    <row r="14" spans="1:14" ht="16.5" customHeight="1" x14ac:dyDescent="0.25">
      <c r="A14" s="15" t="s">
        <v>30</v>
      </c>
      <c r="B14" s="7" t="s">
        <v>2</v>
      </c>
      <c r="C14" s="60">
        <v>4337471</v>
      </c>
      <c r="D14" s="70">
        <f>C14/C21*100</f>
        <v>8.7306870878282989</v>
      </c>
      <c r="E14" s="60">
        <v>948210</v>
      </c>
      <c r="F14" s="69">
        <f>E14/E21*100</f>
        <v>7.3498138885833608</v>
      </c>
      <c r="G14" s="60">
        <f t="shared" si="0"/>
        <v>5285681</v>
      </c>
      <c r="H14" s="69">
        <f>G14/G21*100</f>
        <v>8.4460225536729272</v>
      </c>
      <c r="I14" s="60">
        <v>4494558</v>
      </c>
      <c r="J14" s="70">
        <f>I14/I21*100</f>
        <v>8.3648650275862035</v>
      </c>
      <c r="K14" s="60">
        <v>1274240</v>
      </c>
      <c r="L14" s="69">
        <f>K14/K21*100</f>
        <v>9.0565711598699732</v>
      </c>
      <c r="M14" s="60">
        <f t="shared" si="1"/>
        <v>5768798</v>
      </c>
      <c r="N14" s="69">
        <f>M14/M21*100</f>
        <v>8.5084046202776964</v>
      </c>
    </row>
    <row r="15" spans="1:14" ht="16.5" customHeight="1" x14ac:dyDescent="0.25">
      <c r="A15" s="15" t="s">
        <v>31</v>
      </c>
      <c r="B15" s="7" t="s">
        <v>3</v>
      </c>
      <c r="C15" s="60">
        <v>7100747</v>
      </c>
      <c r="D15" s="70">
        <f>C15/C21*100</f>
        <v>14.292752653985591</v>
      </c>
      <c r="E15" s="60">
        <v>0</v>
      </c>
      <c r="F15" s="69">
        <f>E15/E21*100</f>
        <v>0</v>
      </c>
      <c r="G15" s="60">
        <f t="shared" si="0"/>
        <v>7100747</v>
      </c>
      <c r="H15" s="69">
        <f>G15/G21*100</f>
        <v>11.346327807131262</v>
      </c>
      <c r="I15" s="60">
        <v>8209400</v>
      </c>
      <c r="J15" s="70">
        <f>I15/I21*100</f>
        <v>15.278593124722429</v>
      </c>
      <c r="K15" s="60">
        <v>0</v>
      </c>
      <c r="L15" s="69">
        <f>K15/K21*100</f>
        <v>0</v>
      </c>
      <c r="M15" s="60">
        <f t="shared" si="1"/>
        <v>8209400</v>
      </c>
      <c r="N15" s="69">
        <f>M15/M21*100</f>
        <v>12.108050392769467</v>
      </c>
    </row>
    <row r="16" spans="1:14" ht="16.5" customHeight="1" x14ac:dyDescent="0.25">
      <c r="A16" s="15" t="s">
        <v>32</v>
      </c>
      <c r="B16" s="7" t="s">
        <v>4</v>
      </c>
      <c r="C16" s="60">
        <v>1714963</v>
      </c>
      <c r="D16" s="70">
        <f>C16/C21*100</f>
        <v>3.4519666691035593</v>
      </c>
      <c r="E16" s="60">
        <v>2262571</v>
      </c>
      <c r="F16" s="69">
        <f>E16/E21*100</f>
        <v>17.537756150753463</v>
      </c>
      <c r="G16" s="60">
        <f t="shared" si="0"/>
        <v>3977534</v>
      </c>
      <c r="H16" s="69">
        <f>G16/G21*100</f>
        <v>6.3557263240064792</v>
      </c>
      <c r="I16" s="60">
        <v>1707851</v>
      </c>
      <c r="J16" s="70">
        <f>I16/I21*100</f>
        <v>3.1784978861610256</v>
      </c>
      <c r="K16" s="60">
        <v>2482679</v>
      </c>
      <c r="L16" s="69">
        <f>K16/K21*100</f>
        <v>17.645466341203246</v>
      </c>
      <c r="M16" s="60">
        <f t="shared" si="1"/>
        <v>4190530</v>
      </c>
      <c r="N16" s="69">
        <f>M16/M21*100</f>
        <v>6.1806159295943957</v>
      </c>
    </row>
    <row r="17" spans="1:14" ht="16.5" customHeight="1" x14ac:dyDescent="0.25">
      <c r="A17" s="15" t="s">
        <v>33</v>
      </c>
      <c r="B17" s="7" t="s">
        <v>5</v>
      </c>
      <c r="C17" s="60">
        <v>7491512</v>
      </c>
      <c r="D17" s="70">
        <f>C17/C21*100</f>
        <v>15.079304757705762</v>
      </c>
      <c r="E17" s="60">
        <v>447486</v>
      </c>
      <c r="F17" s="69">
        <f>E17/E21*100</f>
        <v>3.46857638892926</v>
      </c>
      <c r="G17" s="60">
        <f t="shared" si="0"/>
        <v>7938998</v>
      </c>
      <c r="H17" s="69">
        <f>G17/G21*100</f>
        <v>12.685774295036772</v>
      </c>
      <c r="I17" s="60">
        <v>7955172</v>
      </c>
      <c r="J17" s="70">
        <f>I17/I21*100</f>
        <v>14.805446954123852</v>
      </c>
      <c r="K17" s="60">
        <v>318033</v>
      </c>
      <c r="L17" s="69">
        <f>K17/K21*100</f>
        <v>2.260397174540846</v>
      </c>
      <c r="M17" s="60">
        <f t="shared" si="1"/>
        <v>8273205</v>
      </c>
      <c r="N17" s="69">
        <f>M17/M21*100</f>
        <v>12.202156436488941</v>
      </c>
    </row>
    <row r="18" spans="1:14" ht="16.5" customHeight="1" x14ac:dyDescent="0.25">
      <c r="A18" s="15" t="s">
        <v>34</v>
      </c>
      <c r="B18" s="7" t="s">
        <v>6</v>
      </c>
      <c r="C18" s="60">
        <v>5700923</v>
      </c>
      <c r="D18" s="70">
        <f>C18/C21*100</f>
        <v>11.475114144810046</v>
      </c>
      <c r="E18" s="60">
        <v>2118982</v>
      </c>
      <c r="F18" s="69">
        <f>E18/E21*100</f>
        <v>16.424761743978809</v>
      </c>
      <c r="G18" s="60">
        <f t="shared" si="0"/>
        <v>7819905</v>
      </c>
      <c r="H18" s="69">
        <f>G18/G21*100</f>
        <v>12.495474849424264</v>
      </c>
      <c r="I18" s="60">
        <v>4705345</v>
      </c>
      <c r="J18" s="70">
        <f>I18/I21*100</f>
        <v>8.7571627361862063</v>
      </c>
      <c r="K18" s="60">
        <v>2257693</v>
      </c>
      <c r="L18" s="69">
        <f>K18/K21*100</f>
        <v>16.046394173499749</v>
      </c>
      <c r="M18" s="60">
        <f t="shared" si="1"/>
        <v>6963038</v>
      </c>
      <c r="N18" s="69">
        <f>M18/M21*100</f>
        <v>10.269790117520005</v>
      </c>
    </row>
    <row r="19" spans="1:14" ht="16.5" customHeight="1" x14ac:dyDescent="0.25">
      <c r="A19" s="15" t="s">
        <v>35</v>
      </c>
      <c r="B19" s="7" t="s">
        <v>7</v>
      </c>
      <c r="C19" s="60">
        <v>4026189</v>
      </c>
      <c r="D19" s="70">
        <f>C19/C21*100</f>
        <v>8.1041224979847328</v>
      </c>
      <c r="E19" s="60">
        <v>3189021</v>
      </c>
      <c r="F19" s="69">
        <f>E19/E21*100</f>
        <v>24.718902813494896</v>
      </c>
      <c r="G19" s="60">
        <f t="shared" si="0"/>
        <v>7215210</v>
      </c>
      <c r="H19" s="69">
        <f>G19/G21*100</f>
        <v>11.529228946939183</v>
      </c>
      <c r="I19" s="60">
        <v>3842951</v>
      </c>
      <c r="J19" s="70">
        <f>I19/I21*100</f>
        <v>7.1521529864844169</v>
      </c>
      <c r="K19" s="60">
        <v>3828880</v>
      </c>
      <c r="L19" s="69">
        <f>K19/K21*100</f>
        <v>27.213495246266749</v>
      </c>
      <c r="M19" s="60">
        <f t="shared" si="1"/>
        <v>7671831</v>
      </c>
      <c r="N19" s="69">
        <f>M19/M21*100</f>
        <v>11.315189459986232</v>
      </c>
    </row>
    <row r="20" spans="1:14" ht="16.5" customHeight="1" x14ac:dyDescent="0.25">
      <c r="A20" s="15" t="s">
        <v>36</v>
      </c>
      <c r="B20" s="7" t="s">
        <v>68</v>
      </c>
      <c r="C20" s="60">
        <v>194173</v>
      </c>
      <c r="D20" s="70">
        <f>C20/C21*100</f>
        <v>0.39084150739103146</v>
      </c>
      <c r="E20" s="60">
        <v>3182120</v>
      </c>
      <c r="F20" s="69">
        <f>E20/E21*100</f>
        <v>24.66541142904935</v>
      </c>
      <c r="G20" s="60">
        <f t="shared" si="0"/>
        <v>3376293</v>
      </c>
      <c r="H20" s="69">
        <f>G20/G21*100</f>
        <v>5.3949995896097453</v>
      </c>
      <c r="I20" s="60">
        <v>239980</v>
      </c>
      <c r="J20" s="70">
        <f>I20/I21*100</f>
        <v>0.44662908106206151</v>
      </c>
      <c r="K20" s="60">
        <v>2992552</v>
      </c>
      <c r="L20" s="69">
        <f>K20/K21*100</f>
        <v>21.269352820199654</v>
      </c>
      <c r="M20" s="60">
        <f t="shared" si="1"/>
        <v>3232532</v>
      </c>
      <c r="N20" s="69">
        <f>M20/M21*100</f>
        <v>4.7676639403902685</v>
      </c>
    </row>
    <row r="21" spans="1:14" ht="16.5" customHeight="1" x14ac:dyDescent="0.25">
      <c r="A21" s="3"/>
      <c r="B21" s="4" t="s">
        <v>56</v>
      </c>
      <c r="C21" s="10">
        <f t="shared" ref="C21:I21" si="2">SUM(C11:C20)</f>
        <v>49680752</v>
      </c>
      <c r="D21" s="10">
        <f t="shared" si="2"/>
        <v>100</v>
      </c>
      <c r="E21" s="10">
        <f t="shared" si="2"/>
        <v>12901143</v>
      </c>
      <c r="F21" s="26">
        <f t="shared" si="2"/>
        <v>100</v>
      </c>
      <c r="G21" s="10">
        <f t="shared" si="2"/>
        <v>62581895.399999999</v>
      </c>
      <c r="H21" s="26">
        <f t="shared" si="2"/>
        <v>100.00000000000001</v>
      </c>
      <c r="I21" s="10">
        <f t="shared" si="2"/>
        <v>53731387</v>
      </c>
      <c r="J21" s="10">
        <f t="shared" ref="J21:N21" si="3">SUM(J11:J20)</f>
        <v>99.999999999999986</v>
      </c>
      <c r="K21" s="10">
        <f t="shared" si="3"/>
        <v>14069784</v>
      </c>
      <c r="L21" s="26">
        <f t="shared" si="3"/>
        <v>100</v>
      </c>
      <c r="M21" s="10">
        <f t="shared" si="3"/>
        <v>67801171.400000006</v>
      </c>
      <c r="N21" s="26">
        <f t="shared" si="3"/>
        <v>99.999999999999972</v>
      </c>
    </row>
    <row r="22" spans="1:14" x14ac:dyDescent="0.25">
      <c r="A22" s="18"/>
      <c r="B22" s="18"/>
      <c r="C22" s="19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</row>
    <row r="23" spans="1:14" x14ac:dyDescent="0.25">
      <c r="A23" s="18"/>
      <c r="C23" s="20"/>
      <c r="D23" s="21"/>
      <c r="E23" s="20"/>
      <c r="F23" s="18"/>
      <c r="G23" s="20"/>
      <c r="H23" s="18"/>
      <c r="I23" s="20"/>
      <c r="J23" s="21"/>
      <c r="K23" s="20"/>
      <c r="L23" s="18"/>
      <c r="M23" s="20"/>
      <c r="N23" s="18"/>
    </row>
    <row r="24" spans="1:14" x14ac:dyDescent="0.25">
      <c r="A24" s="18"/>
      <c r="B24" s="48" t="s">
        <v>81</v>
      </c>
      <c r="C24" s="23"/>
      <c r="D24" s="21"/>
      <c r="E24" s="20"/>
      <c r="F24" s="18"/>
      <c r="G24" s="20"/>
      <c r="H24" s="18"/>
      <c r="I24" s="23"/>
      <c r="J24" s="21"/>
      <c r="K24" s="20"/>
      <c r="L24" s="18"/>
      <c r="M24" s="20"/>
      <c r="N24" s="18"/>
    </row>
    <row r="25" spans="1:14" x14ac:dyDescent="0.25">
      <c r="A25" s="18"/>
      <c r="B25" s="18" t="s">
        <v>86</v>
      </c>
      <c r="C25" s="9"/>
      <c r="D25" s="21"/>
      <c r="E25" s="9"/>
      <c r="F25" s="18"/>
      <c r="G25" s="9"/>
      <c r="H25" s="18"/>
      <c r="I25" s="9"/>
      <c r="J25" s="21"/>
      <c r="K25" s="9"/>
      <c r="L25" s="18"/>
      <c r="M25" s="9"/>
      <c r="N25" s="18"/>
    </row>
    <row r="26" spans="1:14" x14ac:dyDescent="0.25">
      <c r="A26" s="18"/>
      <c r="B26" s="18" t="s">
        <v>87</v>
      </c>
      <c r="C26" s="24"/>
      <c r="D26" s="21"/>
      <c r="E26" s="21"/>
      <c r="F26" s="18"/>
      <c r="G26" s="21"/>
      <c r="H26" s="18"/>
      <c r="I26" s="24"/>
      <c r="J26" s="21"/>
      <c r="K26" s="21"/>
      <c r="L26" s="18"/>
      <c r="M26" s="21"/>
      <c r="N26" s="18"/>
    </row>
    <row r="27" spans="1:14" x14ac:dyDescent="0.25">
      <c r="A27" s="18"/>
      <c r="B27" s="17"/>
      <c r="C27" s="9"/>
      <c r="D27" s="21"/>
      <c r="E27" s="20"/>
      <c r="F27" s="18"/>
      <c r="G27" s="20"/>
      <c r="H27" s="18"/>
      <c r="I27" s="9"/>
      <c r="J27" s="21"/>
      <c r="K27" s="20"/>
      <c r="L27" s="18"/>
      <c r="M27" s="20"/>
      <c r="N27" s="18"/>
    </row>
    <row r="28" spans="1:14" x14ac:dyDescent="0.25">
      <c r="A28" s="18"/>
      <c r="B28" s="40"/>
      <c r="C28" s="53"/>
      <c r="D28" s="18"/>
      <c r="I28" s="53"/>
      <c r="J28" s="18"/>
    </row>
    <row r="29" spans="1:14" x14ac:dyDescent="0.25">
      <c r="A29" s="18"/>
      <c r="B29" s="40"/>
      <c r="C29" s="18"/>
      <c r="D29" s="18"/>
      <c r="I29" s="18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18"/>
      <c r="C35" s="18"/>
      <c r="D35" s="18"/>
      <c r="I35" s="18"/>
      <c r="J35" s="18"/>
    </row>
    <row r="36" spans="1:14" x14ac:dyDescent="0.25">
      <c r="A36" s="16"/>
      <c r="B36" s="16"/>
      <c r="C36" s="16"/>
      <c r="D36" s="16"/>
      <c r="I36" s="16"/>
      <c r="J36" s="16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42"/>
      <c r="C41" s="6"/>
      <c r="D41" s="40"/>
      <c r="E41" s="16"/>
      <c r="F41" s="16"/>
      <c r="G41" s="16"/>
      <c r="H41" s="16"/>
      <c r="I41" s="6"/>
      <c r="J41" s="40"/>
      <c r="K41" s="16"/>
      <c r="L41" s="16"/>
      <c r="M41" s="16"/>
      <c r="N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18"/>
      <c r="E48" s="16"/>
      <c r="F48" s="16"/>
      <c r="G48" s="16"/>
      <c r="H48" s="16"/>
      <c r="I48" s="6"/>
      <c r="J48" s="18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18"/>
      <c r="D54" s="18"/>
      <c r="E54" s="16"/>
      <c r="F54" s="16"/>
      <c r="G54" s="16"/>
      <c r="H54" s="16"/>
      <c r="I54" s="18"/>
      <c r="J54" s="18"/>
      <c r="K54" s="16"/>
      <c r="L54" s="16"/>
      <c r="M54" s="16"/>
      <c r="N54" s="16"/>
    </row>
    <row r="55" spans="1:14" x14ac:dyDescent="0.25">
      <c r="A55" s="16"/>
      <c r="B55" s="4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M11:M13 M14:M20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0" t="s">
        <v>59</v>
      </c>
      <c r="B7" s="83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6"/>
    </row>
    <row r="8" spans="1:12" s="27" customFormat="1" ht="21.75" customHeight="1" x14ac:dyDescent="0.25">
      <c r="A8" s="81"/>
      <c r="B8" s="84"/>
      <c r="C8" s="88" t="s">
        <v>26</v>
      </c>
      <c r="D8" s="88"/>
      <c r="E8" s="89" t="s">
        <v>60</v>
      </c>
      <c r="F8" s="84" t="s">
        <v>57</v>
      </c>
      <c r="G8" s="84"/>
      <c r="H8" s="88" t="s">
        <v>26</v>
      </c>
      <c r="I8" s="88"/>
      <c r="J8" s="89" t="s">
        <v>61</v>
      </c>
      <c r="K8" s="84" t="s">
        <v>57</v>
      </c>
      <c r="L8" s="87"/>
    </row>
    <row r="9" spans="1:12" ht="19.5" customHeight="1" thickBot="1" x14ac:dyDescent="0.3">
      <c r="A9" s="82"/>
      <c r="B9" s="85"/>
      <c r="C9" s="49" t="s">
        <v>65</v>
      </c>
      <c r="D9" s="49" t="s">
        <v>74</v>
      </c>
      <c r="E9" s="90"/>
      <c r="F9" s="33" t="s">
        <v>67</v>
      </c>
      <c r="G9" s="33" t="s">
        <v>75</v>
      </c>
      <c r="H9" s="49" t="s">
        <v>65</v>
      </c>
      <c r="I9" s="49" t="s">
        <v>74</v>
      </c>
      <c r="J9" s="90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64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0" t="s">
        <v>59</v>
      </c>
      <c r="B8" s="83" t="s">
        <v>10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6"/>
    </row>
    <row r="9" spans="1:14" ht="21.75" customHeight="1" x14ac:dyDescent="0.25">
      <c r="A9" s="81"/>
      <c r="B9" s="84"/>
      <c r="C9" s="84" t="s">
        <v>82</v>
      </c>
      <c r="D9" s="84"/>
      <c r="E9" s="84" t="s">
        <v>82</v>
      </c>
      <c r="F9" s="84"/>
      <c r="G9" s="84" t="s">
        <v>82</v>
      </c>
      <c r="H9" s="84"/>
      <c r="I9" s="84" t="s">
        <v>89</v>
      </c>
      <c r="J9" s="84"/>
      <c r="K9" s="84" t="s">
        <v>89</v>
      </c>
      <c r="L9" s="84"/>
      <c r="M9" s="84" t="s">
        <v>89</v>
      </c>
      <c r="N9" s="87"/>
    </row>
    <row r="10" spans="1:14" ht="18.75" customHeight="1" thickBot="1" x14ac:dyDescent="0.3">
      <c r="A10" s="82"/>
      <c r="B10" s="85"/>
      <c r="C10" s="66" t="s">
        <v>26</v>
      </c>
      <c r="D10" s="78" t="s">
        <v>76</v>
      </c>
      <c r="E10" s="66" t="s">
        <v>26</v>
      </c>
      <c r="F10" s="78" t="s">
        <v>76</v>
      </c>
      <c r="G10" s="66" t="s">
        <v>26</v>
      </c>
      <c r="H10" s="78" t="s">
        <v>76</v>
      </c>
      <c r="I10" s="66" t="s">
        <v>26</v>
      </c>
      <c r="J10" s="78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x14ac:dyDescent="0.25">
      <c r="A11" s="15" t="s">
        <v>27</v>
      </c>
      <c r="B11" s="7" t="s">
        <v>12</v>
      </c>
      <c r="C11" s="60">
        <v>1214361</v>
      </c>
      <c r="D11" s="70">
        <f t="shared" ref="D11:D24" si="0">C11/C$25*100</f>
        <v>6.0091443468658392</v>
      </c>
      <c r="E11" s="60">
        <v>0</v>
      </c>
      <c r="F11" s="71">
        <f t="shared" ref="F11:F24" si="1">E11/E$25*100</f>
        <v>0</v>
      </c>
      <c r="G11" s="60">
        <f t="shared" ref="G11:G24" si="2">C11+E11</f>
        <v>1214361</v>
      </c>
      <c r="H11" s="71">
        <f t="shared" ref="H11:H24" si="3">G11/G$25*100</f>
        <v>5.5671708574771968</v>
      </c>
      <c r="I11" s="60">
        <v>1272226.7000000002</v>
      </c>
      <c r="J11" s="70">
        <f t="shared" ref="J11:J24" si="4">I11/I$25*100</f>
        <v>5.9548165213451565</v>
      </c>
      <c r="K11" s="60">
        <v>0</v>
      </c>
      <c r="L11" s="71">
        <f t="shared" ref="L11:L24" si="5">K11/K$25*100</f>
        <v>0</v>
      </c>
      <c r="M11" s="60">
        <f t="shared" ref="M11:M24" si="6">I11+K11</f>
        <v>1272226.7000000002</v>
      </c>
      <c r="N11" s="71">
        <f t="shared" ref="N11:N24" si="7">M11/M$25*100</f>
        <v>5.5310104089570578</v>
      </c>
    </row>
    <row r="12" spans="1:14" x14ac:dyDescent="0.25">
      <c r="A12" s="15" t="s">
        <v>28</v>
      </c>
      <c r="B12" s="7" t="s">
        <v>13</v>
      </c>
      <c r="C12" s="60">
        <v>2020884</v>
      </c>
      <c r="D12" s="70">
        <f t="shared" si="0"/>
        <v>10.000143008768912</v>
      </c>
      <c r="E12" s="60">
        <v>0</v>
      </c>
      <c r="F12" s="71">
        <f t="shared" si="1"/>
        <v>0</v>
      </c>
      <c r="G12" s="60">
        <f t="shared" si="2"/>
        <v>2020884</v>
      </c>
      <c r="H12" s="71">
        <f t="shared" si="3"/>
        <v>9.2646309549976884</v>
      </c>
      <c r="I12" s="60">
        <v>1669104.61</v>
      </c>
      <c r="J12" s="70">
        <f t="shared" si="4"/>
        <v>7.8124533210011728</v>
      </c>
      <c r="K12" s="60">
        <v>0</v>
      </c>
      <c r="L12" s="71">
        <f t="shared" si="5"/>
        <v>0</v>
      </c>
      <c r="M12" s="60">
        <f t="shared" si="6"/>
        <v>1669104.61</v>
      </c>
      <c r="N12" s="71">
        <f t="shared" si="7"/>
        <v>7.256438629646909</v>
      </c>
    </row>
    <row r="13" spans="1:14" x14ac:dyDescent="0.25">
      <c r="A13" s="15" t="s">
        <v>29</v>
      </c>
      <c r="B13" s="7" t="s">
        <v>14</v>
      </c>
      <c r="C13" s="60">
        <v>2714587</v>
      </c>
      <c r="D13" s="70">
        <f t="shared" si="0"/>
        <v>13.432863147882301</v>
      </c>
      <c r="E13" s="60">
        <v>0</v>
      </c>
      <c r="F13" s="71">
        <f t="shared" si="1"/>
        <v>0</v>
      </c>
      <c r="G13" s="60">
        <f t="shared" si="2"/>
        <v>2714587</v>
      </c>
      <c r="H13" s="71">
        <f t="shared" si="3"/>
        <v>12.444874000800791</v>
      </c>
      <c r="I13" s="60">
        <v>4084454.34</v>
      </c>
      <c r="J13" s="70">
        <f t="shared" si="4"/>
        <v>19.117800455305588</v>
      </c>
      <c r="K13" s="60">
        <v>0</v>
      </c>
      <c r="L13" s="71">
        <f t="shared" si="5"/>
        <v>0</v>
      </c>
      <c r="M13" s="60">
        <f t="shared" si="6"/>
        <v>4084454.34</v>
      </c>
      <c r="N13" s="71">
        <f t="shared" si="7"/>
        <v>17.757180752023068</v>
      </c>
    </row>
    <row r="14" spans="1:14" x14ac:dyDescent="0.25">
      <c r="A14" s="15" t="s">
        <v>30</v>
      </c>
      <c r="B14" s="7" t="s">
        <v>23</v>
      </c>
      <c r="C14" s="60">
        <v>864721</v>
      </c>
      <c r="D14" s="70">
        <f t="shared" si="0"/>
        <v>4.2789856630492711</v>
      </c>
      <c r="E14" s="60">
        <v>0</v>
      </c>
      <c r="F14" s="71">
        <f t="shared" si="1"/>
        <v>0</v>
      </c>
      <c r="G14" s="60">
        <f t="shared" si="2"/>
        <v>864721</v>
      </c>
      <c r="H14" s="71">
        <f t="shared" si="3"/>
        <v>3.9642656105132978</v>
      </c>
      <c r="I14" s="60">
        <v>1118758.3499999999</v>
      </c>
      <c r="J14" s="70">
        <f t="shared" si="4"/>
        <v>5.2364886745207002</v>
      </c>
      <c r="K14" s="60">
        <v>0</v>
      </c>
      <c r="L14" s="69">
        <f t="shared" si="5"/>
        <v>0</v>
      </c>
      <c r="M14" s="60">
        <f t="shared" si="6"/>
        <v>1118758.3499999999</v>
      </c>
      <c r="N14" s="71">
        <f t="shared" si="7"/>
        <v>4.8638061746052186</v>
      </c>
    </row>
    <row r="15" spans="1:14" x14ac:dyDescent="0.25">
      <c r="A15" s="15" t="s">
        <v>31</v>
      </c>
      <c r="B15" s="7" t="s">
        <v>16</v>
      </c>
      <c r="C15" s="60">
        <v>748064</v>
      </c>
      <c r="D15" s="70">
        <f t="shared" si="0"/>
        <v>3.7017201282763916</v>
      </c>
      <c r="E15" s="60">
        <v>1455791</v>
      </c>
      <c r="F15" s="71">
        <f t="shared" si="1"/>
        <v>90.740746512119301</v>
      </c>
      <c r="G15" s="60">
        <f t="shared" si="2"/>
        <v>2203855</v>
      </c>
      <c r="H15" s="71">
        <f t="shared" si="3"/>
        <v>10.103451387277266</v>
      </c>
      <c r="I15" s="60">
        <v>875289</v>
      </c>
      <c r="J15" s="70">
        <f t="shared" si="4"/>
        <v>4.0968998671004782</v>
      </c>
      <c r="K15" s="60">
        <v>1443746.56</v>
      </c>
      <c r="L15" s="69">
        <f t="shared" si="5"/>
        <v>88.192590817571428</v>
      </c>
      <c r="M15" s="60">
        <f t="shared" si="6"/>
        <v>2319035.56</v>
      </c>
      <c r="N15" s="71">
        <f t="shared" si="7"/>
        <v>10.082015902591541</v>
      </c>
    </row>
    <row r="16" spans="1:14" x14ac:dyDescent="0.25">
      <c r="A16" s="15" t="s">
        <v>32</v>
      </c>
      <c r="B16" s="7" t="s">
        <v>17</v>
      </c>
      <c r="C16" s="60">
        <v>472330</v>
      </c>
      <c r="D16" s="70">
        <f t="shared" si="0"/>
        <v>2.3372779176498106</v>
      </c>
      <c r="E16" s="60">
        <v>0</v>
      </c>
      <c r="F16" s="71">
        <f t="shared" si="1"/>
        <v>0</v>
      </c>
      <c r="G16" s="60">
        <f t="shared" si="2"/>
        <v>472330</v>
      </c>
      <c r="H16" s="71">
        <f t="shared" si="3"/>
        <v>2.1653707679283216</v>
      </c>
      <c r="I16" s="60">
        <v>968579.78999999992</v>
      </c>
      <c r="J16" s="70">
        <f t="shared" si="4"/>
        <v>4.5335591021105124</v>
      </c>
      <c r="K16" s="60">
        <v>0</v>
      </c>
      <c r="L16" s="69">
        <f t="shared" si="5"/>
        <v>0</v>
      </c>
      <c r="M16" s="60">
        <f t="shared" si="6"/>
        <v>968579.78999999992</v>
      </c>
      <c r="N16" s="71">
        <f t="shared" si="7"/>
        <v>4.2109043147698753</v>
      </c>
    </row>
    <row r="17" spans="1:14" x14ac:dyDescent="0.25">
      <c r="A17" s="15" t="s">
        <v>33</v>
      </c>
      <c r="B17" s="7" t="s">
        <v>18</v>
      </c>
      <c r="C17" s="60">
        <v>1458636</v>
      </c>
      <c r="D17" s="70">
        <f t="shared" si="0"/>
        <v>7.2179148321915809</v>
      </c>
      <c r="E17" s="60">
        <v>0</v>
      </c>
      <c r="F17" s="71">
        <f t="shared" si="1"/>
        <v>0</v>
      </c>
      <c r="G17" s="60">
        <f t="shared" si="2"/>
        <v>1458636</v>
      </c>
      <c r="H17" s="71">
        <f t="shared" si="3"/>
        <v>6.6870360880060442</v>
      </c>
      <c r="I17" s="60">
        <v>1610713.33</v>
      </c>
      <c r="J17" s="70">
        <f t="shared" si="4"/>
        <v>7.5391456166065938</v>
      </c>
      <c r="K17" s="60">
        <v>0</v>
      </c>
      <c r="L17" s="69">
        <f t="shared" si="5"/>
        <v>0</v>
      </c>
      <c r="M17" s="60">
        <f t="shared" si="6"/>
        <v>1610713.33</v>
      </c>
      <c r="N17" s="71">
        <f t="shared" si="7"/>
        <v>7.0025823181323608</v>
      </c>
    </row>
    <row r="18" spans="1:14" x14ac:dyDescent="0.25">
      <c r="A18" s="15" t="s">
        <v>34</v>
      </c>
      <c r="B18" s="7" t="s">
        <v>19</v>
      </c>
      <c r="C18" s="60">
        <v>1361829</v>
      </c>
      <c r="D18" s="70">
        <f t="shared" si="0"/>
        <v>6.7388750435397364</v>
      </c>
      <c r="E18" s="60">
        <v>0</v>
      </c>
      <c r="F18" s="71">
        <f t="shared" si="1"/>
        <v>0</v>
      </c>
      <c r="G18" s="60">
        <f t="shared" si="2"/>
        <v>1361829</v>
      </c>
      <c r="H18" s="71">
        <f t="shared" si="3"/>
        <v>6.2432297493639144</v>
      </c>
      <c r="I18" s="60">
        <v>1276957.17</v>
      </c>
      <c r="J18" s="70">
        <f t="shared" si="4"/>
        <v>5.9769580790641745</v>
      </c>
      <c r="K18" s="60">
        <v>0</v>
      </c>
      <c r="L18" s="69">
        <f t="shared" si="5"/>
        <v>0</v>
      </c>
      <c r="M18" s="60">
        <f t="shared" si="6"/>
        <v>1276957.17</v>
      </c>
      <c r="N18" s="71">
        <f t="shared" si="7"/>
        <v>5.5515761452438834</v>
      </c>
    </row>
    <row r="19" spans="1:14" x14ac:dyDescent="0.25">
      <c r="A19" s="15" t="s">
        <v>35</v>
      </c>
      <c r="B19" s="7" t="s">
        <v>11</v>
      </c>
      <c r="C19" s="60">
        <v>2821216</v>
      </c>
      <c r="D19" s="70">
        <f t="shared" si="0"/>
        <v>13.960506124362901</v>
      </c>
      <c r="E19" s="60">
        <v>0</v>
      </c>
      <c r="F19" s="71">
        <f t="shared" si="1"/>
        <v>0</v>
      </c>
      <c r="G19" s="60">
        <f t="shared" si="2"/>
        <v>2821216</v>
      </c>
      <c r="H19" s="71">
        <f t="shared" si="3"/>
        <v>12.933708755344075</v>
      </c>
      <c r="I19" s="60">
        <v>2186802.85</v>
      </c>
      <c r="J19" s="70">
        <f t="shared" si="4"/>
        <v>10.235604817997196</v>
      </c>
      <c r="K19" s="60">
        <v>0</v>
      </c>
      <c r="L19" s="69">
        <f t="shared" si="5"/>
        <v>0</v>
      </c>
      <c r="M19" s="60">
        <f t="shared" si="6"/>
        <v>2186802.85</v>
      </c>
      <c r="N19" s="71">
        <f t="shared" si="7"/>
        <v>9.5071336937724702</v>
      </c>
    </row>
    <row r="20" spans="1:14" x14ac:dyDescent="0.25">
      <c r="A20" s="15" t="s">
        <v>36</v>
      </c>
      <c r="B20" s="7" t="s">
        <v>15</v>
      </c>
      <c r="C20" s="60">
        <v>957301</v>
      </c>
      <c r="D20" s="70">
        <f t="shared" si="0"/>
        <v>4.7371085635976566</v>
      </c>
      <c r="E20" s="60">
        <v>0</v>
      </c>
      <c r="F20" s="71">
        <f t="shared" si="1"/>
        <v>0</v>
      </c>
      <c r="G20" s="60">
        <f t="shared" si="2"/>
        <v>957301</v>
      </c>
      <c r="H20" s="71">
        <f t="shared" si="3"/>
        <v>4.3886935013836723</v>
      </c>
      <c r="I20" s="60">
        <v>980527.16</v>
      </c>
      <c r="J20" s="70">
        <f t="shared" si="4"/>
        <v>4.589480264795295</v>
      </c>
      <c r="K20" s="60">
        <v>0</v>
      </c>
      <c r="L20" s="69">
        <f t="shared" si="5"/>
        <v>0</v>
      </c>
      <c r="M20" s="60">
        <f t="shared" si="6"/>
        <v>980527.16</v>
      </c>
      <c r="N20" s="71">
        <f t="shared" si="7"/>
        <v>4.2628455512096251</v>
      </c>
    </row>
    <row r="21" spans="1:14" x14ac:dyDescent="0.25">
      <c r="A21" s="15" t="s">
        <v>37</v>
      </c>
      <c r="B21" s="7" t="s">
        <v>66</v>
      </c>
      <c r="C21" s="60">
        <v>1547668</v>
      </c>
      <c r="D21" s="70">
        <f t="shared" si="0"/>
        <v>7.6584808084458906</v>
      </c>
      <c r="E21" s="60">
        <v>0</v>
      </c>
      <c r="F21" s="71">
        <f t="shared" si="1"/>
        <v>0</v>
      </c>
      <c r="G21" s="60">
        <f t="shared" si="2"/>
        <v>1547668</v>
      </c>
      <c r="H21" s="71">
        <f t="shared" si="3"/>
        <v>7.0951983690599558</v>
      </c>
      <c r="I21" s="60">
        <v>2276843.2800000003</v>
      </c>
      <c r="J21" s="70">
        <f t="shared" si="4"/>
        <v>10.657050335649846</v>
      </c>
      <c r="K21" s="60">
        <v>0</v>
      </c>
      <c r="L21" s="69">
        <f t="shared" si="5"/>
        <v>0</v>
      </c>
      <c r="M21" s="60">
        <f t="shared" si="6"/>
        <v>2276843.2800000003</v>
      </c>
      <c r="N21" s="71">
        <f t="shared" si="7"/>
        <v>9.89858480508539</v>
      </c>
    </row>
    <row r="22" spans="1:14" x14ac:dyDescent="0.25">
      <c r="A22" s="15" t="s">
        <v>38</v>
      </c>
      <c r="B22" s="7" t="s">
        <v>22</v>
      </c>
      <c r="C22" s="60">
        <v>257617</v>
      </c>
      <c r="D22" s="70">
        <f t="shared" si="0"/>
        <v>1.2747920422399408</v>
      </c>
      <c r="E22" s="60">
        <v>0</v>
      </c>
      <c r="F22" s="71">
        <f t="shared" si="1"/>
        <v>0</v>
      </c>
      <c r="G22" s="60">
        <f t="shared" si="2"/>
        <v>257617</v>
      </c>
      <c r="H22" s="71">
        <f t="shared" si="3"/>
        <v>1.1810308917946992</v>
      </c>
      <c r="I22" s="60">
        <v>294155.75</v>
      </c>
      <c r="J22" s="70">
        <f t="shared" si="4"/>
        <v>1.3768328552990399</v>
      </c>
      <c r="K22" s="60">
        <v>0</v>
      </c>
      <c r="L22" s="69">
        <f t="shared" si="5"/>
        <v>0</v>
      </c>
      <c r="M22" s="60">
        <f t="shared" si="6"/>
        <v>294155.75</v>
      </c>
      <c r="N22" s="71">
        <f t="shared" si="7"/>
        <v>1.2788432400487821</v>
      </c>
    </row>
    <row r="23" spans="1:14" x14ac:dyDescent="0.25">
      <c r="A23" s="15" t="s">
        <v>39</v>
      </c>
      <c r="B23" s="7" t="s">
        <v>20</v>
      </c>
      <c r="C23" s="60">
        <v>1208575</v>
      </c>
      <c r="D23" s="70">
        <f t="shared" si="0"/>
        <v>5.9805129026816424</v>
      </c>
      <c r="E23" s="60">
        <v>0</v>
      </c>
      <c r="F23" s="71">
        <f t="shared" si="1"/>
        <v>0</v>
      </c>
      <c r="G23" s="60">
        <f t="shared" si="2"/>
        <v>1208575</v>
      </c>
      <c r="H23" s="71">
        <f t="shared" si="3"/>
        <v>5.5406452604089749</v>
      </c>
      <c r="I23" s="60">
        <v>776.07</v>
      </c>
      <c r="J23" s="70">
        <f t="shared" si="4"/>
        <v>3.6324929021850708E-3</v>
      </c>
      <c r="K23" s="60">
        <v>0</v>
      </c>
      <c r="L23" s="69">
        <f t="shared" si="5"/>
        <v>0</v>
      </c>
      <c r="M23" s="60">
        <f t="shared" si="6"/>
        <v>776.07</v>
      </c>
      <c r="N23" s="71">
        <f t="shared" si="7"/>
        <v>3.3739672717757797E-3</v>
      </c>
    </row>
    <row r="24" spans="1:14" x14ac:dyDescent="0.25">
      <c r="A24" s="15" t="s">
        <v>40</v>
      </c>
      <c r="B24" s="7" t="s">
        <v>25</v>
      </c>
      <c r="C24" s="60">
        <v>2560762</v>
      </c>
      <c r="D24" s="70">
        <f t="shared" si="0"/>
        <v>12.671675470448129</v>
      </c>
      <c r="E24" s="60">
        <v>148550</v>
      </c>
      <c r="F24" s="71">
        <f t="shared" si="1"/>
        <v>9.2592534878806934</v>
      </c>
      <c r="G24" s="60">
        <f t="shared" si="2"/>
        <v>2709312</v>
      </c>
      <c r="H24" s="71">
        <f t="shared" si="3"/>
        <v>12.420691054977274</v>
      </c>
      <c r="I24" s="60">
        <v>2749478.26</v>
      </c>
      <c r="J24" s="70">
        <f t="shared" si="4"/>
        <v>12.869277596302082</v>
      </c>
      <c r="K24" s="60">
        <v>193291.82</v>
      </c>
      <c r="L24" s="69">
        <f t="shared" si="5"/>
        <v>11.807409182428575</v>
      </c>
      <c r="M24" s="60">
        <f t="shared" si="6"/>
        <v>2942770.0799999996</v>
      </c>
      <c r="N24" s="71">
        <f t="shared" si="7"/>
        <v>12.793704096642045</v>
      </c>
    </row>
    <row r="25" spans="1:14" x14ac:dyDescent="0.25">
      <c r="A25" s="3"/>
      <c r="B25" s="4" t="s">
        <v>56</v>
      </c>
      <c r="C25" s="77">
        <f t="shared" ref="C25:F25" si="8">SUM(C11:C24)</f>
        <v>20208551</v>
      </c>
      <c r="D25" s="29">
        <f t="shared" si="8"/>
        <v>100</v>
      </c>
      <c r="E25" s="77">
        <f t="shared" si="8"/>
        <v>1604341</v>
      </c>
      <c r="F25" s="30">
        <f t="shared" si="8"/>
        <v>100</v>
      </c>
      <c r="G25" s="77">
        <f>SUM(G11:G24)+0.6</f>
        <v>21812892.600000001</v>
      </c>
      <c r="H25" s="30">
        <f t="shared" ref="H25" si="9">SUM(H11:H24)</f>
        <v>99.999997249333177</v>
      </c>
      <c r="I25" s="10">
        <f t="shared" ref="I25:N25" si="10">SUM(I11:I24)</f>
        <v>21364666.659999996</v>
      </c>
      <c r="J25" s="57">
        <f t="shared" si="10"/>
        <v>100.00000000000003</v>
      </c>
      <c r="K25" s="10">
        <f t="shared" si="10"/>
        <v>1637038.3800000001</v>
      </c>
      <c r="L25" s="58">
        <f t="shared" si="10"/>
        <v>100</v>
      </c>
      <c r="M25" s="10">
        <f>SUM(M11:M24)</f>
        <v>23001705.039999999</v>
      </c>
      <c r="N25" s="30">
        <f t="shared" si="10"/>
        <v>100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31.01.2025.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0" t="s">
        <v>59</v>
      </c>
      <c r="B7" s="83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6"/>
    </row>
    <row r="8" spans="1:12" ht="21" customHeight="1" x14ac:dyDescent="0.25">
      <c r="A8" s="81"/>
      <c r="B8" s="84"/>
      <c r="C8" s="88" t="s">
        <v>26</v>
      </c>
      <c r="D8" s="88"/>
      <c r="E8" s="89" t="s">
        <v>60</v>
      </c>
      <c r="F8" s="84" t="s">
        <v>57</v>
      </c>
      <c r="G8" s="84"/>
      <c r="H8" s="88" t="s">
        <v>26</v>
      </c>
      <c r="I8" s="88"/>
      <c r="J8" s="89" t="s">
        <v>61</v>
      </c>
      <c r="K8" s="84" t="s">
        <v>57</v>
      </c>
      <c r="L8" s="87"/>
    </row>
    <row r="9" spans="1:12" ht="18.75" customHeight="1" thickBot="1" x14ac:dyDescent="0.3">
      <c r="A9" s="82"/>
      <c r="B9" s="85"/>
      <c r="C9" s="49" t="s">
        <v>65</v>
      </c>
      <c r="D9" s="49" t="s">
        <v>74</v>
      </c>
      <c r="E9" s="90"/>
      <c r="F9" s="33" t="s">
        <v>67</v>
      </c>
      <c r="G9" s="33" t="s">
        <v>75</v>
      </c>
      <c r="H9" s="61" t="s">
        <v>65</v>
      </c>
      <c r="I9" s="61" t="s">
        <v>74</v>
      </c>
      <c r="J9" s="90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2025-06-02T11:31:46Z</dcterms:modified>
</cp:coreProperties>
</file>