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cff9d95851123839/Files/AZOBiH/VIII - III (2024-2025)/I - 2025/Jezici/BS EVLADA 110325/"/>
    </mc:Choice>
  </mc:AlternateContent>
  <xr:revisionPtr revIDLastSave="2" documentId="8_{EAE16BC3-4D53-4A10-AFC0-05D3D544FA91}" xr6:coauthVersionLast="47" xr6:coauthVersionMax="47" xr10:uidLastSave="{823B3D91-CAB0-49B6-A09F-820272E4CF42}"/>
  <bookViews>
    <workbookView xWindow="-120" yWindow="-120" windowWidth="19440" windowHeight="14880" tabRatio="431" xr2:uid="{00000000-000D-0000-FFFF-FFFF00000000}"/>
  </bookViews>
  <sheets>
    <sheet name="BiH" sheetId="23" r:id="rId1"/>
    <sheet name="FBiH" sheetId="24" r:id="rId2"/>
    <sheet name="RS" sheetId="25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9" i="25" l="1"/>
  <c r="I11" i="23"/>
  <c r="E34" i="24"/>
  <c r="C34" i="24"/>
  <c r="C35" i="24" s="1"/>
  <c r="E29" i="24"/>
  <c r="E35" i="24" s="1"/>
  <c r="C29" i="24"/>
  <c r="C35" i="25"/>
  <c r="D24" i="25" s="1"/>
  <c r="E34" i="25"/>
  <c r="C34" i="25"/>
  <c r="D30" i="25"/>
  <c r="E29" i="25"/>
  <c r="D29" i="25"/>
  <c r="C29" i="25"/>
  <c r="E33" i="23"/>
  <c r="E32" i="23"/>
  <c r="E31" i="23"/>
  <c r="E30" i="23"/>
  <c r="E28" i="23"/>
  <c r="E27" i="23"/>
  <c r="E26" i="23"/>
  <c r="E25" i="23"/>
  <c r="E24" i="23"/>
  <c r="E23" i="23"/>
  <c r="E22" i="23"/>
  <c r="E21" i="23"/>
  <c r="E20" i="23"/>
  <c r="E19" i="23"/>
  <c r="E18" i="23"/>
  <c r="E17" i="23"/>
  <c r="E16" i="23"/>
  <c r="E15" i="23"/>
  <c r="E14" i="23"/>
  <c r="E13" i="23"/>
  <c r="E12" i="23"/>
  <c r="E11" i="23"/>
  <c r="C33" i="23"/>
  <c r="C32" i="23"/>
  <c r="C31" i="23"/>
  <c r="C30" i="23"/>
  <c r="C28" i="23"/>
  <c r="C27" i="23"/>
  <c r="C26" i="23"/>
  <c r="C25" i="23"/>
  <c r="C24" i="23"/>
  <c r="C23" i="23"/>
  <c r="C22" i="23"/>
  <c r="C21" i="23"/>
  <c r="C20" i="23"/>
  <c r="C19" i="23"/>
  <c r="C18" i="23"/>
  <c r="C17" i="23"/>
  <c r="C16" i="23"/>
  <c r="C15" i="23"/>
  <c r="C14" i="23"/>
  <c r="C13" i="23"/>
  <c r="C12" i="23"/>
  <c r="C11" i="23"/>
  <c r="G11" i="23"/>
  <c r="F31" i="24" l="1"/>
  <c r="F13" i="24"/>
  <c r="F28" i="24"/>
  <c r="F25" i="24"/>
  <c r="F22" i="24"/>
  <c r="F16" i="24"/>
  <c r="F19" i="24"/>
  <c r="F30" i="24"/>
  <c r="D31" i="24"/>
  <c r="D13" i="24"/>
  <c r="D28" i="24"/>
  <c r="D30" i="24"/>
  <c r="D25" i="24"/>
  <c r="D19" i="24"/>
  <c r="D22" i="24"/>
  <c r="D16" i="24"/>
  <c r="D13" i="25"/>
  <c r="D31" i="25"/>
  <c r="D14" i="25"/>
  <c r="F34" i="24"/>
  <c r="F35" i="24" s="1"/>
  <c r="D26" i="25"/>
  <c r="D25" i="25"/>
  <c r="D34" i="25"/>
  <c r="D34" i="24"/>
  <c r="D19" i="25"/>
  <c r="D20" i="25"/>
  <c r="E35" i="25"/>
  <c r="F34" i="25" s="1"/>
  <c r="D29" i="24"/>
  <c r="D35" i="24" s="1"/>
  <c r="F29" i="24"/>
  <c r="D15" i="24"/>
  <c r="D21" i="24"/>
  <c r="D27" i="24"/>
  <c r="D32" i="24"/>
  <c r="F15" i="24"/>
  <c r="F21" i="24"/>
  <c r="F27" i="24"/>
  <c r="F32" i="24"/>
  <c r="D33" i="24"/>
  <c r="F33" i="24"/>
  <c r="F11" i="24"/>
  <c r="F17" i="24"/>
  <c r="F23" i="24"/>
  <c r="D17" i="24"/>
  <c r="D23" i="24"/>
  <c r="D12" i="24"/>
  <c r="D18" i="24"/>
  <c r="D24" i="24"/>
  <c r="D11" i="24"/>
  <c r="F12" i="24"/>
  <c r="F18" i="24"/>
  <c r="F24" i="24"/>
  <c r="D14" i="24"/>
  <c r="D20" i="24"/>
  <c r="D26" i="24"/>
  <c r="F14" i="24"/>
  <c r="F20" i="24"/>
  <c r="F26" i="24"/>
  <c r="D15" i="25"/>
  <c r="D21" i="25"/>
  <c r="D27" i="25"/>
  <c r="D32" i="25"/>
  <c r="D16" i="25"/>
  <c r="D22" i="25"/>
  <c r="D28" i="25"/>
  <c r="D33" i="25"/>
  <c r="F16" i="25"/>
  <c r="F22" i="25"/>
  <c r="F28" i="25"/>
  <c r="D11" i="25"/>
  <c r="D17" i="25"/>
  <c r="D23" i="25"/>
  <c r="D12" i="25"/>
  <c r="D18" i="25"/>
  <c r="E34" i="23"/>
  <c r="C34" i="23"/>
  <c r="C29" i="23"/>
  <c r="E29" i="23"/>
  <c r="E35" i="23" s="1"/>
  <c r="I34" i="24"/>
  <c r="G34" i="24"/>
  <c r="G29" i="24"/>
  <c r="I29" i="24"/>
  <c r="F33" i="25" l="1"/>
  <c r="F20" i="25"/>
  <c r="F11" i="25"/>
  <c r="F19" i="25"/>
  <c r="F26" i="25"/>
  <c r="F13" i="25"/>
  <c r="F23" i="25"/>
  <c r="F21" i="25"/>
  <c r="F27" i="25"/>
  <c r="F18" i="25"/>
  <c r="F17" i="25"/>
  <c r="F24" i="25"/>
  <c r="F30" i="25"/>
  <c r="F15" i="25"/>
  <c r="F32" i="25"/>
  <c r="F25" i="25"/>
  <c r="F14" i="25"/>
  <c r="F31" i="25"/>
  <c r="F12" i="25"/>
  <c r="F29" i="25"/>
  <c r="G35" i="24"/>
  <c r="C35" i="23"/>
  <c r="I34" i="25"/>
  <c r="I35" i="25" s="1"/>
  <c r="I31" i="23"/>
  <c r="I32" i="23"/>
  <c r="I33" i="23"/>
  <c r="I30" i="23"/>
  <c r="I12" i="23"/>
  <c r="I13" i="23"/>
  <c r="I14" i="23"/>
  <c r="I15" i="23"/>
  <c r="I16" i="23"/>
  <c r="I17" i="23"/>
  <c r="I18" i="23"/>
  <c r="I19" i="23"/>
  <c r="I20" i="23"/>
  <c r="I21" i="23"/>
  <c r="I22" i="23"/>
  <c r="I23" i="23"/>
  <c r="I24" i="23"/>
  <c r="I25" i="23"/>
  <c r="I26" i="23"/>
  <c r="I27" i="23"/>
  <c r="I28" i="23"/>
  <c r="G31" i="23"/>
  <c r="G32" i="23"/>
  <c r="G33" i="23"/>
  <c r="G30" i="23"/>
  <c r="G12" i="23"/>
  <c r="G13" i="23"/>
  <c r="G14" i="23"/>
  <c r="G15" i="23"/>
  <c r="G16" i="23"/>
  <c r="G17" i="23"/>
  <c r="G18" i="23"/>
  <c r="G19" i="23"/>
  <c r="G20" i="23"/>
  <c r="G21" i="23"/>
  <c r="G22" i="23"/>
  <c r="G23" i="23"/>
  <c r="G24" i="23"/>
  <c r="G25" i="23"/>
  <c r="G26" i="23"/>
  <c r="G27" i="23"/>
  <c r="G28" i="23"/>
  <c r="G34" i="25"/>
  <c r="G29" i="25"/>
  <c r="I29" i="23" l="1"/>
  <c r="I34" i="23"/>
  <c r="J29" i="25"/>
  <c r="H23" i="24"/>
  <c r="G35" i="25"/>
  <c r="G34" i="23"/>
  <c r="I35" i="24"/>
  <c r="J34" i="24" s="1"/>
  <c r="G29" i="23"/>
  <c r="G35" i="23" s="1"/>
  <c r="I35" i="23" l="1"/>
  <c r="J11" i="23"/>
  <c r="J27" i="23"/>
  <c r="J12" i="23"/>
  <c r="H31" i="25"/>
  <c r="H19" i="25"/>
  <c r="H18" i="25"/>
  <c r="H30" i="25"/>
  <c r="H17" i="25"/>
  <c r="H16" i="25"/>
  <c r="H28" i="25"/>
  <c r="H27" i="25"/>
  <c r="H26" i="25"/>
  <c r="H14" i="25"/>
  <c r="H25" i="25"/>
  <c r="H13" i="25"/>
  <c r="H12" i="25"/>
  <c r="H15" i="25"/>
  <c r="H24" i="25"/>
  <c r="H23" i="25"/>
  <c r="H11" i="25"/>
  <c r="H34" i="25"/>
  <c r="H22" i="25"/>
  <c r="H32" i="25"/>
  <c r="H33" i="25"/>
  <c r="H21" i="25"/>
  <c r="H20" i="25"/>
  <c r="H29" i="25"/>
  <c r="J33" i="23"/>
  <c r="J30" i="23"/>
  <c r="J34" i="25"/>
  <c r="J20" i="25"/>
  <c r="J32" i="25"/>
  <c r="J21" i="25"/>
  <c r="J17" i="25"/>
  <c r="J11" i="25"/>
  <c r="J33" i="25"/>
  <c r="J22" i="25"/>
  <c r="J12" i="25"/>
  <c r="J30" i="25"/>
  <c r="J23" i="25"/>
  <c r="J31" i="25"/>
  <c r="J24" i="25"/>
  <c r="J18" i="25"/>
  <c r="J13" i="25"/>
  <c r="J25" i="25"/>
  <c r="J14" i="25"/>
  <c r="J26" i="25"/>
  <c r="J15" i="25"/>
  <c r="J27" i="25"/>
  <c r="J19" i="25"/>
  <c r="J16" i="25"/>
  <c r="J28" i="25"/>
  <c r="H28" i="24"/>
  <c r="H30" i="24"/>
  <c r="H16" i="24"/>
  <c r="H24" i="24"/>
  <c r="H22" i="24"/>
  <c r="H19" i="24"/>
  <c r="H26" i="24"/>
  <c r="H14" i="24"/>
  <c r="H32" i="24"/>
  <c r="H17" i="24"/>
  <c r="H27" i="24"/>
  <c r="H11" i="24"/>
  <c r="H21" i="24"/>
  <c r="H34" i="24"/>
  <c r="H25" i="24"/>
  <c r="H15" i="24"/>
  <c r="H18" i="24"/>
  <c r="H13" i="24"/>
  <c r="H31" i="24"/>
  <c r="H29" i="24"/>
  <c r="H33" i="24"/>
  <c r="H20" i="24"/>
  <c r="H12" i="24"/>
  <c r="J29" i="24"/>
  <c r="J35" i="24" s="1"/>
  <c r="J23" i="24"/>
  <c r="J17" i="24"/>
  <c r="J11" i="24"/>
  <c r="J33" i="24"/>
  <c r="J28" i="24"/>
  <c r="J22" i="24"/>
  <c r="J16" i="24"/>
  <c r="J30" i="24"/>
  <c r="J19" i="24"/>
  <c r="J12" i="24"/>
  <c r="J20" i="24"/>
  <c r="J25" i="24"/>
  <c r="J32" i="24"/>
  <c r="J27" i="24"/>
  <c r="J21" i="24"/>
  <c r="J15" i="24"/>
  <c r="J31" i="24"/>
  <c r="J26" i="24"/>
  <c r="J14" i="24"/>
  <c r="J13" i="24"/>
  <c r="J24" i="24"/>
  <c r="J18" i="24"/>
  <c r="J29" i="23"/>
  <c r="H35" i="24" l="1"/>
  <c r="H33" i="23"/>
  <c r="H34" i="23"/>
  <c r="H32" i="23"/>
  <c r="H14" i="23"/>
  <c r="H12" i="23"/>
  <c r="H20" i="23"/>
  <c r="H16" i="23"/>
  <c r="H18" i="23"/>
  <c r="H26" i="23"/>
  <c r="H22" i="23"/>
  <c r="H24" i="23"/>
  <c r="H28" i="23"/>
  <c r="H31" i="23"/>
  <c r="H17" i="23"/>
  <c r="H23" i="23"/>
  <c r="H30" i="23"/>
  <c r="H27" i="23"/>
  <c r="H25" i="23"/>
  <c r="H11" i="23"/>
  <c r="H13" i="23"/>
  <c r="H19" i="23"/>
  <c r="H15" i="23"/>
  <c r="H21" i="23"/>
  <c r="H29" i="23"/>
  <c r="J31" i="23"/>
  <c r="J25" i="23"/>
  <c r="J22" i="23"/>
  <c r="J19" i="23"/>
  <c r="J13" i="23"/>
  <c r="J16" i="23"/>
  <c r="J28" i="23"/>
  <c r="J23" i="23"/>
  <c r="J21" i="23"/>
  <c r="J15" i="23"/>
  <c r="J34" i="23"/>
  <c r="J35" i="23" s="1"/>
  <c r="J32" i="23"/>
  <c r="J26" i="23"/>
  <c r="J18" i="23"/>
  <c r="J24" i="23"/>
  <c r="J14" i="23"/>
  <c r="J20" i="23"/>
  <c r="J17" i="23"/>
  <c r="H35" i="23" l="1"/>
  <c r="F29" i="23" l="1"/>
  <c r="F33" i="23" l="1"/>
  <c r="F34" i="23"/>
  <c r="F35" i="23" s="1"/>
  <c r="F31" i="23"/>
  <c r="F30" i="23"/>
  <c r="F14" i="23"/>
  <c r="F11" i="23"/>
  <c r="F22" i="23"/>
  <c r="D26" i="23"/>
  <c r="D11" i="23"/>
  <c r="D29" i="23"/>
  <c r="D20" i="23"/>
  <c r="F28" i="23"/>
  <c r="F26" i="23"/>
  <c r="F20" i="23"/>
  <c r="F16" i="23"/>
  <c r="F23" i="23"/>
  <c r="F21" i="23"/>
  <c r="F17" i="23"/>
  <c r="F15" i="23"/>
  <c r="F27" i="23"/>
  <c r="F24" i="23"/>
  <c r="F18" i="23"/>
  <c r="F12" i="23"/>
  <c r="F25" i="23"/>
  <c r="F19" i="23"/>
  <c r="F13" i="23"/>
  <c r="F32" i="23"/>
  <c r="D33" i="23"/>
  <c r="D31" i="23"/>
  <c r="D28" i="23"/>
  <c r="D24" i="23"/>
  <c r="D22" i="23"/>
  <c r="D18" i="23"/>
  <c r="D16" i="23"/>
  <c r="D12" i="23"/>
  <c r="D34" i="23"/>
  <c r="D32" i="23"/>
  <c r="D30" i="23"/>
  <c r="D27" i="23"/>
  <c r="D25" i="23"/>
  <c r="D23" i="23"/>
  <c r="D21" i="23"/>
  <c r="D19" i="23"/>
  <c r="D17" i="23"/>
  <c r="D15" i="23"/>
  <c r="D13" i="23"/>
  <c r="D14" i="23"/>
  <c r="D35" i="23" l="1"/>
</calcChain>
</file>

<file path=xl/sharedStrings.xml><?xml version="1.0" encoding="utf-8"?>
<sst xmlns="http://schemas.openxmlformats.org/spreadsheetml/2006/main" count="209" uniqueCount="63">
  <si>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</si>
  <si>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</si>
  <si>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</si>
  <si>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</si>
  <si>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</si>
  <si>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</si>
  <si>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</si>
  <si>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</si>
  <si>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</si>
  <si>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</si>
  <si>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</si>
  <si>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</si>
  <si>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</si>
  <si>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</si>
  <si>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</si>
  <si>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</si>
  <si>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</si>
  <si>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</si>
  <si>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</si>
  <si>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19.99</t>
  </si>
  <si>
    <t>19.20-29</t>
  </si>
  <si>
    <t>19.30-39</t>
  </si>
  <si>
    <t>19.01-09</t>
  </si>
  <si>
    <t>01-18</t>
  </si>
  <si>
    <t>01-19</t>
  </si>
  <si>
    <t>(%)</t>
  </si>
  <si>
    <t>Vrsta osiguranja</t>
  </si>
  <si>
    <t>Osiguranje od nezgode</t>
  </si>
  <si>
    <t>Zdravstveno osiguranje</t>
  </si>
  <si>
    <t>Osiguranje cestovnih vozila</t>
  </si>
  <si>
    <t>Osiguranje tračnih vozila</t>
  </si>
  <si>
    <t>Osiguranje zračnih letjelica</t>
  </si>
  <si>
    <t>Osiguranje plovila</t>
  </si>
  <si>
    <t xml:space="preserve">Osiguranje robe u prevozu </t>
  </si>
  <si>
    <t>Osiguranje od požara i elementarnih nepogoda</t>
  </si>
  <si>
    <t xml:space="preserve">Ostala osiguranja imovine </t>
  </si>
  <si>
    <t>Osiguranje od odgovornosti za upotrebu motornih vozila</t>
  </si>
  <si>
    <t>Osiguranje od odgovornosti za upotrebu zračnih letjelica</t>
  </si>
  <si>
    <t>Osiguranje od odgovornosti za upotrebu plovila</t>
  </si>
  <si>
    <t>Ostala osiguranja od odgovornosti</t>
  </si>
  <si>
    <t>Osiguranje kredita</t>
  </si>
  <si>
    <t>Osiguranje jemstva</t>
  </si>
  <si>
    <t>Osiguranje raznih finansijskih gubitaka</t>
  </si>
  <si>
    <t xml:space="preserve">Osiguranje troškova pravne zaštite </t>
  </si>
  <si>
    <t>Osiguranje pomoći</t>
  </si>
  <si>
    <t>NEŽIVOTNA OSIGURANJA</t>
  </si>
  <si>
    <t>Životna osiguranja</t>
  </si>
  <si>
    <t>Rente</t>
  </si>
  <si>
    <t>Dodatna osiguranja uz osiguranje života</t>
  </si>
  <si>
    <t xml:space="preserve">Druge vrste  životnih osiguranja </t>
  </si>
  <si>
    <t>ŽIVOTNA OSIGURANJA</t>
  </si>
  <si>
    <t>NEŽIVOTNA I ŽIVOTNA OSIGURANJA</t>
  </si>
  <si>
    <t>Šifra</t>
  </si>
  <si>
    <t>Udio</t>
  </si>
  <si>
    <t>Broj isplaćenih šteta</t>
  </si>
  <si>
    <t>Vrijednost isplaćenih šteta</t>
  </si>
  <si>
    <t>BROJ I VRIJEDNOST ISPLAĆENIH ŠTETA PO VRSTAMA OSIGURANJA U BOSNI I HERCEGOVINI</t>
  </si>
  <si>
    <t>BROJ I VRIJEDNOST ISPLAĆENIH ŠTETA PO VRSTAMA OSIGURANJA U FEDERACIJI BOSNE I HERCEGOVINE*</t>
  </si>
  <si>
    <t>*Podaci su dati na osnovu nerevidiranih izvještaja društava za sjedištem u Federaciji Bosne i Hercegovine.</t>
  </si>
  <si>
    <t>*Podaci su dati na osnovu nerevidiranih izvještaja društava za sjedištem u Republici Srpskoj.</t>
  </si>
  <si>
    <t>BROJ I VRIJEDNOST ISPLAĆENIH ŠTETA PO VRSTAMA OSIGURANJA U REPUBLICI SRPSKOJ*</t>
  </si>
  <si>
    <t>I-I-2024</t>
  </si>
  <si>
    <t>I-I-2025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</si>
</sst>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color theme="1"/>
      <name val="Calibri"/>
      <family val="2"/>
      <scheme val="minor"/>
    </font>
    <font>
      <b/>
      <sz val="10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i/>
      <sz val="10"/>
      <color theme="1"/>
      <name val="Cambria"/>
      <family val="1"/>
      <scheme val="major"/>
    </font>
    <font>
      <i/>
      <sz val="11"/>
      <color theme="1"/>
      <name val="Calibri"/>
      <family val="2"/>
      <charset val="238"/>
      <scheme val="minor"/>
    </font>
    <font>
      <b/>
      <sz val="11"/>
      <color theme="1"/>
      <name val="Cambria"/>
      <family val="1"/>
      <charset val="238"/>
      <scheme val="major"/>
    </font>
    <font>
      <sz val="10"/>
      <color theme="1"/>
      <name val="Calibri"/>
      <family val="2"/>
      <charset val="238"/>
      <scheme val="minor"/>
    </font>
    <font>
      <sz val="10"/>
      <name val="Arial"/>
      <family val="2"/>
    </font>
    <font>
      <b/>
      <sz val="11"/>
      <color theme="1"/>
      <name val="Cambria"/>
      <family val="1"/>
      <scheme val="maj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27">
    <border>
      <left/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/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1" tint="4.9989318521683403E-2"/>
      </left>
      <right/>
      <top style="medium">
        <color theme="1" tint="4.9989318521683403E-2"/>
      </top>
      <bottom/>
      <diagonal/>
    </border>
    <border>
      <left/>
      <right/>
      <top style="medium">
        <color theme="1" tint="4.9989318521683403E-2"/>
      </top>
      <bottom/>
      <diagonal/>
    </border>
    <border>
      <left style="medium">
        <color theme="1" tint="4.9989318521683403E-2"/>
      </left>
      <right/>
      <top/>
      <bottom/>
      <diagonal/>
    </border>
    <border>
      <left style="medium">
        <color theme="1" tint="4.9989318521683403E-2"/>
      </left>
      <right/>
      <top/>
      <bottom style="medium">
        <color theme="1" tint="4.9989318521683403E-2"/>
      </bottom>
      <diagonal/>
    </border>
    <border>
      <left/>
      <right/>
      <top/>
      <bottom style="medium">
        <color theme="1" tint="4.9989318521683403E-2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theme="0" tint="-0.499984740745262"/>
      </left>
      <right/>
      <top style="medium">
        <color theme="1" tint="4.9989318521683403E-2"/>
      </top>
      <bottom/>
      <diagonal/>
    </border>
    <border>
      <left style="thin">
        <color theme="0" tint="-0.499984740745262"/>
      </left>
      <right/>
      <top/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theme="0" tint="-0.499984740745262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theme="1" tint="4.9989318521683403E-2"/>
      </bottom>
      <diagonal/>
    </border>
    <border>
      <left/>
      <right style="medium">
        <color theme="1" tint="4.9989318521683403E-2"/>
      </right>
      <top style="medium">
        <color theme="1" tint="4.9989318521683403E-2"/>
      </top>
      <bottom/>
      <diagonal/>
    </border>
    <border>
      <left/>
      <right style="medium">
        <color theme="1" tint="4.9989318521683403E-2"/>
      </right>
      <top/>
      <bottom/>
      <diagonal/>
    </border>
    <border>
      <left/>
      <right style="thin">
        <color theme="0" tint="-0.499984740745262"/>
      </right>
      <top style="medium">
        <color theme="1" tint="4.9989318521683403E-2"/>
      </top>
      <bottom/>
      <diagonal/>
    </border>
  </borders>
  <cellStyleXfs count="12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7" fillId="0" borderId="0"/>
    <xf numFmtId="0" fontId="6" fillId="0" borderId="0"/>
    <xf numFmtId="0" fontId="12" fillId="0" borderId="0"/>
  </cellStyleXfs>
  <cellXfs count="61">
    <xf numFmtId="0" fontId="0" fillId="0" borderId="0" xfId="0"/>
    <xf numFmtId="4" fontId="4" fillId="2" borderId="0" xfId="0" applyNumberFormat="1" applyFont="1" applyFill="1" applyAlignment="1">
      <alignment horizontal="right" vertic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4" fillId="0" borderId="1" xfId="2" applyFont="1" applyBorder="1" applyAlignment="1">
      <alignment horizontal="left" vertical="center"/>
    </xf>
    <xf numFmtId="0" fontId="4" fillId="0" borderId="1" xfId="2" applyFont="1" applyBorder="1" applyAlignment="1">
      <alignment vertical="center" wrapText="1"/>
    </xf>
    <xf numFmtId="0" fontId="5" fillId="2" borderId="3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0" fontId="5" fillId="0" borderId="0" xfId="0" applyFont="1" applyAlignment="1">
      <alignment vertical="center"/>
    </xf>
    <xf numFmtId="0" fontId="8" fillId="2" borderId="10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9" fillId="2" borderId="7" xfId="0" applyFont="1" applyFill="1" applyBorder="1"/>
    <xf numFmtId="0" fontId="4" fillId="0" borderId="0" xfId="0" applyFont="1"/>
    <xf numFmtId="0" fontId="4" fillId="0" borderId="1" xfId="2" applyFont="1" applyBorder="1" applyAlignment="1">
      <alignment vertical="center" wrapText="1" shrinkToFit="1"/>
    </xf>
    <xf numFmtId="49" fontId="5" fillId="3" borderId="4" xfId="0" applyNumberFormat="1" applyFont="1" applyFill="1" applyBorder="1" applyAlignment="1">
      <alignment horizontal="center" vertical="center"/>
    </xf>
    <xf numFmtId="0" fontId="3" fillId="3" borderId="5" xfId="0" applyFont="1" applyFill="1" applyBorder="1" applyAlignment="1">
      <alignment vertical="center" wrapText="1"/>
    </xf>
    <xf numFmtId="0" fontId="0" fillId="0" borderId="0" xfId="0" applyAlignment="1">
      <alignment vertical="center"/>
    </xf>
    <xf numFmtId="4" fontId="0" fillId="0" borderId="0" xfId="0" applyNumberFormat="1"/>
    <xf numFmtId="0" fontId="10" fillId="0" borderId="0" xfId="0" applyFont="1"/>
    <xf numFmtId="3" fontId="0" fillId="0" borderId="0" xfId="0" applyNumberFormat="1"/>
    <xf numFmtId="3" fontId="4" fillId="2" borderId="2" xfId="0" applyNumberFormat="1" applyFont="1" applyFill="1" applyBorder="1"/>
    <xf numFmtId="4" fontId="11" fillId="0" borderId="0" xfId="0" applyNumberFormat="1" applyFont="1"/>
    <xf numFmtId="3" fontId="4" fillId="0" borderId="0" xfId="0" applyNumberFormat="1" applyFont="1" applyAlignment="1">
      <alignment horizontal="right" vertical="center"/>
    </xf>
    <xf numFmtId="3" fontId="4" fillId="2" borderId="2" xfId="0" applyNumberFormat="1" applyFont="1" applyFill="1" applyBorder="1" applyAlignment="1">
      <alignment horizontal="right" vertical="center"/>
    </xf>
    <xf numFmtId="3" fontId="4" fillId="2" borderId="0" xfId="0" applyNumberFormat="1" applyFont="1" applyFill="1" applyAlignment="1">
      <alignment horizontal="right" vertical="center"/>
    </xf>
    <xf numFmtId="3" fontId="4" fillId="2" borderId="0" xfId="0" applyNumberFormat="1" applyFont="1" applyFill="1"/>
    <xf numFmtId="4" fontId="4" fillId="0" borderId="14" xfId="0" applyNumberFormat="1" applyFont="1" applyBorder="1" applyAlignment="1">
      <alignment horizontal="center" vertical="center"/>
    </xf>
    <xf numFmtId="4" fontId="4" fillId="0" borderId="15" xfId="0" applyNumberFormat="1" applyFont="1" applyBorder="1" applyAlignment="1">
      <alignment horizontal="center" vertical="center"/>
    </xf>
    <xf numFmtId="49" fontId="5" fillId="2" borderId="16" xfId="0" applyNumberFormat="1" applyFont="1" applyFill="1" applyBorder="1" applyAlignment="1">
      <alignment horizontal="center" vertical="center"/>
    </xf>
    <xf numFmtId="49" fontId="4" fillId="0" borderId="15" xfId="2" applyNumberFormat="1" applyFont="1" applyBorder="1" applyAlignment="1">
      <alignment horizontal="center" vertical="center" shrinkToFit="1"/>
    </xf>
    <xf numFmtId="49" fontId="4" fillId="0" borderId="15" xfId="0" applyNumberFormat="1" applyFont="1" applyBorder="1" applyAlignment="1">
      <alignment horizontal="center" vertical="center"/>
    </xf>
    <xf numFmtId="49" fontId="5" fillId="2" borderId="15" xfId="0" applyNumberFormat="1" applyFont="1" applyFill="1" applyBorder="1" applyAlignment="1">
      <alignment horizontal="center" vertical="center"/>
    </xf>
    <xf numFmtId="0" fontId="13" fillId="0" borderId="0" xfId="0" applyFont="1" applyAlignment="1">
      <alignment vertical="center"/>
    </xf>
    <xf numFmtId="0" fontId="8" fillId="2" borderId="0" xfId="0" applyFont="1" applyFill="1" applyAlignment="1">
      <alignment horizontal="center" vertical="center" wrapText="1"/>
    </xf>
    <xf numFmtId="0" fontId="9" fillId="2" borderId="17" xfId="0" applyFont="1" applyFill="1" applyBorder="1"/>
    <xf numFmtId="0" fontId="8" fillId="2" borderId="19" xfId="0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horizontal="center" vertical="center" wrapText="1"/>
    </xf>
    <xf numFmtId="0" fontId="8" fillId="2" borderId="21" xfId="0" applyFont="1" applyFill="1" applyBorder="1" applyAlignment="1">
      <alignment horizontal="center" vertical="center"/>
    </xf>
    <xf numFmtId="3" fontId="5" fillId="3" borderId="6" xfId="0" applyNumberFormat="1" applyFont="1" applyFill="1" applyBorder="1" applyAlignment="1">
      <alignment horizontal="right" vertical="center"/>
    </xf>
    <xf numFmtId="4" fontId="4" fillId="2" borderId="3" xfId="0" applyNumberFormat="1" applyFont="1" applyFill="1" applyBorder="1" applyAlignment="1">
      <alignment horizontal="right" vertical="center"/>
    </xf>
    <xf numFmtId="4" fontId="4" fillId="2" borderId="1" xfId="0" applyNumberFormat="1" applyFont="1" applyFill="1" applyBorder="1" applyAlignment="1">
      <alignment horizontal="right" vertical="center"/>
    </xf>
    <xf numFmtId="2" fontId="4" fillId="0" borderId="1" xfId="0" applyNumberFormat="1" applyFont="1" applyBorder="1" applyAlignment="1">
      <alignment horizontal="right" vertical="center" wrapText="1"/>
    </xf>
    <xf numFmtId="2" fontId="4" fillId="2" borderId="3" xfId="0" applyNumberFormat="1" applyFont="1" applyFill="1" applyBorder="1" applyAlignment="1">
      <alignment horizontal="right" vertical="center"/>
    </xf>
    <xf numFmtId="2" fontId="4" fillId="0" borderId="22" xfId="0" applyNumberFormat="1" applyFont="1" applyBorder="1" applyAlignment="1">
      <alignment horizontal="right" vertical="center" wrapText="1"/>
    </xf>
    <xf numFmtId="2" fontId="4" fillId="0" borderId="0" xfId="0" applyNumberFormat="1" applyFont="1" applyAlignment="1">
      <alignment horizontal="right" vertical="center" wrapText="1"/>
    </xf>
    <xf numFmtId="2" fontId="4" fillId="2" borderId="2" xfId="0" applyNumberFormat="1" applyFont="1" applyFill="1" applyBorder="1" applyAlignment="1">
      <alignment horizontal="right" vertical="center"/>
    </xf>
    <xf numFmtId="0" fontId="8" fillId="2" borderId="23" xfId="0" applyFont="1" applyFill="1" applyBorder="1" applyAlignment="1">
      <alignment horizontal="center" vertical="center" wrapText="1"/>
    </xf>
    <xf numFmtId="0" fontId="8" fillId="2" borderId="25" xfId="0" applyFont="1" applyFill="1" applyBorder="1" applyAlignment="1">
      <alignment horizontal="center" vertical="center" wrapText="1"/>
    </xf>
    <xf numFmtId="1" fontId="3" fillId="3" borderId="6" xfId="0" applyNumberFormat="1" applyFont="1" applyFill="1" applyBorder="1" applyAlignment="1">
      <alignment horizontal="right" vertical="center"/>
    </xf>
    <xf numFmtId="3" fontId="5" fillId="3" borderId="5" xfId="0" applyNumberFormat="1" applyFont="1" applyFill="1" applyBorder="1" applyAlignment="1">
      <alignment horizontal="right" vertical="center"/>
    </xf>
    <xf numFmtId="1" fontId="5" fillId="3" borderId="5" xfId="0" applyNumberFormat="1" applyFont="1" applyFill="1" applyBorder="1" applyAlignment="1">
      <alignment horizontal="right" vertical="center"/>
    </xf>
    <xf numFmtId="1" fontId="5" fillId="3" borderId="6" xfId="0" applyNumberFormat="1" applyFont="1" applyFill="1" applyBorder="1" applyAlignment="1">
      <alignment horizontal="right" vertical="center"/>
    </xf>
    <xf numFmtId="2" fontId="4" fillId="0" borderId="26" xfId="0" applyNumberFormat="1" applyFont="1" applyBorder="1" applyAlignment="1">
      <alignment horizontal="right" vertical="center" wrapText="1"/>
    </xf>
    <xf numFmtId="0" fontId="8" fillId="2" borderId="8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8" fillId="2" borderId="13" xfId="0" applyFont="1" applyFill="1" applyBorder="1" applyAlignment="1">
      <alignment horizontal="center" vertical="center"/>
    </xf>
    <xf numFmtId="0" fontId="8" fillId="2" borderId="24" xfId="0" applyFont="1" applyFill="1" applyBorder="1" applyAlignment="1">
      <alignment horizontal="center" vertical="center"/>
    </xf>
    <xf numFmtId="0" fontId="8" fillId="2" borderId="12" xfId="0" applyFont="1" applyFill="1" applyBorder="1" applyAlignment="1">
      <alignment horizontal="center" vertical="center"/>
    </xf>
    <xf numFmtId="0" fontId="8" fillId="2" borderId="18" xfId="0" applyFont="1" applyFill="1" applyBorder="1" applyAlignment="1">
      <alignment horizontal="center" vertical="center"/>
    </xf>
  </cellXfs>
  <cellStyles count="12">
    <cellStyle name="Normal 2" xfId="9" xr:uid="{00000000-0005-0000-0000-000001000000}"/>
    <cellStyle name="Normal 2 2" xfId="11" xr:uid="{00000000-0005-0000-0000-000002000000}"/>
    <cellStyle name="Normal 3" xfId="10" xr:uid="{00000000-0005-0000-0000-000003000000}"/>
    <cellStyle name="Normalno" xfId="0" builtinId="0"/>
    <cellStyle name="Normalno 2" xfId="1" xr:uid="{00000000-0005-0000-0000-000004000000}"/>
    <cellStyle name="Normalno 2 2" xfId="5" xr:uid="{00000000-0005-0000-0000-000005000000}"/>
    <cellStyle name="Normalno 3" xfId="6" xr:uid="{00000000-0005-0000-0000-000006000000}"/>
    <cellStyle name="Obično 2" xfId="2" xr:uid="{00000000-0005-0000-0000-000007000000}"/>
    <cellStyle name="Obično 2 2" xfId="3" xr:uid="{00000000-0005-0000-0000-000008000000}"/>
    <cellStyle name="Obično 3" xfId="7" xr:uid="{00000000-0005-0000-0000-000009000000}"/>
    <cellStyle name="Obično 4" xfId="4" xr:uid="{00000000-0005-0000-0000-00000A000000}"/>
    <cellStyle name="Obično 4 2" xfId="8" xr:uid="{00000000-0005-0000-0000-00000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5"/>
  <sheetViews>
    <sheetView showGridLines="0" tabSelected="1" showRuler="0" view="pageLayout" zoomScale="65" zoomScaleNormal="70" zoomScalePageLayoutView="65" workbookViewId="0">
      <selection activeCell="A5" sqref="A5"/>
    </sheetView>
  </sheetViews>
  <sheetFormatPr defaultColWidth="3.140625" defaultRowHeight="15" x14ac:dyDescent="0.25"/>
  <cols>
    <col min="1" max="1" width="8.42578125" customWidth="1"/>
    <col min="2" max="2" width="53.5703125" customWidth="1"/>
    <col min="3" max="4" width="12.28515625" customWidth="1"/>
    <col min="5" max="5" width="15.42578125" customWidth="1"/>
    <col min="6" max="6" width="10" customWidth="1"/>
    <col min="7" max="8" width="12.28515625" customWidth="1"/>
    <col min="9" max="9" width="15.42578125" customWidth="1"/>
    <col min="10" max="10" width="10" customWidth="1"/>
  </cols>
  <sheetData>
    <row r="1" spans="1:10" x14ac:dyDescent="0.25">
      <c r="B1" s="20"/>
    </row>
    <row r="5" spans="1:10" x14ac:dyDescent="0.25">
      <c r="A5" s="34" t="s">
        <v>56</v>
      </c>
      <c r="C5" s="14"/>
      <c r="D5" s="2"/>
      <c r="E5" s="2"/>
      <c r="F5" s="2"/>
      <c r="G5" s="14"/>
      <c r="H5" s="2"/>
      <c r="I5" s="2"/>
      <c r="J5" s="2"/>
    </row>
    <row r="6" spans="1:10" x14ac:dyDescent="0.25">
      <c r="C6" s="3"/>
      <c r="D6" s="3"/>
      <c r="E6" s="3"/>
      <c r="F6" s="3"/>
      <c r="G6" s="3"/>
      <c r="H6" s="3"/>
      <c r="I6" s="3"/>
      <c r="J6" s="3"/>
    </row>
    <row r="7" spans="1:10" ht="15.75" thickBot="1" x14ac:dyDescent="0.3">
      <c r="C7" s="3"/>
      <c r="D7" s="3"/>
      <c r="E7" s="3"/>
      <c r="F7" s="3"/>
      <c r="G7" s="3"/>
      <c r="H7" s="3"/>
      <c r="I7" s="3"/>
      <c r="J7" s="3"/>
    </row>
    <row r="8" spans="1:10" ht="18" customHeight="1" x14ac:dyDescent="0.25">
      <c r="A8" s="13"/>
      <c r="B8" s="55" t="s">
        <v>26</v>
      </c>
      <c r="C8" s="55"/>
      <c r="D8" s="55"/>
      <c r="E8" s="55"/>
      <c r="F8" s="55"/>
      <c r="G8" s="55"/>
      <c r="H8" s="55"/>
      <c r="I8" s="55"/>
      <c r="J8" s="58"/>
    </row>
    <row r="9" spans="1:10" ht="38.25" customHeight="1" x14ac:dyDescent="0.25">
      <c r="A9" s="10" t="s">
        <v>52</v>
      </c>
      <c r="B9" s="56"/>
      <c r="C9" s="35" t="s">
        <v>54</v>
      </c>
      <c r="D9" s="35" t="s">
        <v>53</v>
      </c>
      <c r="E9" s="35" t="s">
        <v>55</v>
      </c>
      <c r="F9" s="35" t="s">
        <v>53</v>
      </c>
      <c r="G9" s="35" t="s">
        <v>54</v>
      </c>
      <c r="H9" s="35" t="s">
        <v>53</v>
      </c>
      <c r="I9" s="35" t="s">
        <v>55</v>
      </c>
      <c r="J9" s="49" t="s">
        <v>53</v>
      </c>
    </row>
    <row r="10" spans="1:10" ht="31.5" customHeight="1" thickBot="1" x14ac:dyDescent="0.3">
      <c r="A10" s="9"/>
      <c r="B10" s="57"/>
      <c r="C10" s="11" t="s">
        <v>61</v>
      </c>
      <c r="D10" s="11" t="s">
        <v>25</v>
      </c>
      <c r="E10" s="11" t="s">
        <v>61</v>
      </c>
      <c r="F10" s="11" t="s">
        <v>25</v>
      </c>
      <c r="G10" s="11" t="s">
        <v>62</v>
      </c>
      <c r="H10" s="11" t="s">
        <v>25</v>
      </c>
      <c r="I10" s="11" t="s">
        <v>62</v>
      </c>
      <c r="J10" s="48" t="s">
        <v>25</v>
      </c>
    </row>
    <row r="11" spans="1:10" x14ac:dyDescent="0.25">
      <c r="A11" s="28" t="s">
        <v>0</v>
      </c>
      <c r="B11" s="12" t="s">
        <v>27</v>
      </c>
      <c r="C11" s="24">
        <f>FBiH!C11+RS!C11</f>
        <v>1545</v>
      </c>
      <c r="D11" s="46">
        <f t="shared" ref="D11:D34" si="0">C11/C$35*100</f>
        <v>10.511634235950469</v>
      </c>
      <c r="E11" s="24">
        <f>FBiH!E11+RS!E11</f>
        <v>1997435</v>
      </c>
      <c r="F11" s="43">
        <f t="shared" ref="F11:F34" si="1">E11/E$35*100</f>
        <v>6.2911944915122646</v>
      </c>
      <c r="G11" s="24">
        <f>FBiH!G11+RS!G11</f>
        <v>1281</v>
      </c>
      <c r="H11" s="54">
        <f t="shared" ref="H11:H34" si="2">G11/G$35*100</f>
        <v>8.7000814995925015</v>
      </c>
      <c r="I11" s="24">
        <f>FBiH!I11+RS!I11</f>
        <v>1672325.29</v>
      </c>
      <c r="J11" s="43">
        <f>I11/I$35*100</f>
        <v>4.8710195718224227</v>
      </c>
    </row>
    <row r="12" spans="1:10" x14ac:dyDescent="0.25">
      <c r="A12" s="29" t="s">
        <v>1</v>
      </c>
      <c r="B12" s="12" t="s">
        <v>28</v>
      </c>
      <c r="C12" s="24">
        <f>FBiH!C12+RS!C12</f>
        <v>2693</v>
      </c>
      <c r="D12" s="46">
        <f t="shared" si="0"/>
        <v>18.322220710300723</v>
      </c>
      <c r="E12" s="24">
        <f>FBiH!E12+RS!E12</f>
        <v>674228</v>
      </c>
      <c r="F12" s="43">
        <f t="shared" si="1"/>
        <v>2.1235732224694823</v>
      </c>
      <c r="G12" s="24">
        <f>FBiH!G12+RS!G12</f>
        <v>2886</v>
      </c>
      <c r="H12" s="43">
        <f t="shared" si="2"/>
        <v>19.600651996740016</v>
      </c>
      <c r="I12" s="24">
        <f>FBiH!I12+RS!I12</f>
        <v>740725.8</v>
      </c>
      <c r="J12" s="43">
        <f>I12/I$35*100</f>
        <v>2.1575287360234929</v>
      </c>
    </row>
    <row r="13" spans="1:10" x14ac:dyDescent="0.25">
      <c r="A13" s="29" t="s">
        <v>2</v>
      </c>
      <c r="B13" s="12" t="s">
        <v>29</v>
      </c>
      <c r="C13" s="24">
        <f>FBiH!C13+RS!C13</f>
        <v>2281</v>
      </c>
      <c r="D13" s="46">
        <f t="shared" si="0"/>
        <v>15.519118247380595</v>
      </c>
      <c r="E13" s="24">
        <f>FBiH!E13+RS!E13</f>
        <v>5343409</v>
      </c>
      <c r="F13" s="43">
        <f t="shared" si="1"/>
        <v>16.829796847805838</v>
      </c>
      <c r="G13" s="24">
        <f>FBiH!G13+RS!G13</f>
        <v>2315</v>
      </c>
      <c r="H13" s="43">
        <f t="shared" si="2"/>
        <v>15.722629720184733</v>
      </c>
      <c r="I13" s="24">
        <f>FBiH!I13+RS!I13</f>
        <v>5955777.9900000002</v>
      </c>
      <c r="J13" s="43">
        <f t="shared" ref="J13:J34" si="3">I13/I$35*100</f>
        <v>17.347528814037855</v>
      </c>
    </row>
    <row r="14" spans="1:10" x14ac:dyDescent="0.25">
      <c r="A14" s="29" t="s">
        <v>3</v>
      </c>
      <c r="B14" s="12" t="s">
        <v>30</v>
      </c>
      <c r="C14" s="24">
        <f>FBiH!C14+RS!C14</f>
        <v>0</v>
      </c>
      <c r="D14" s="46">
        <f t="shared" si="0"/>
        <v>0</v>
      </c>
      <c r="E14" s="24">
        <f>FBiH!E14+RS!E14</f>
        <v>0</v>
      </c>
      <c r="F14" s="43">
        <f t="shared" si="1"/>
        <v>0</v>
      </c>
      <c r="G14" s="24">
        <f>FBiH!G14+RS!G14</f>
        <v>0</v>
      </c>
      <c r="H14" s="43">
        <f t="shared" si="2"/>
        <v>0</v>
      </c>
      <c r="I14" s="24">
        <f>FBiH!I14+RS!I14</f>
        <v>0</v>
      </c>
      <c r="J14" s="43">
        <f t="shared" si="3"/>
        <v>0</v>
      </c>
    </row>
    <row r="15" spans="1:10" x14ac:dyDescent="0.25">
      <c r="A15" s="29" t="s">
        <v>4</v>
      </c>
      <c r="B15" s="12" t="s">
        <v>31</v>
      </c>
      <c r="C15" s="24">
        <f>FBiH!C15+RS!C15</f>
        <v>0</v>
      </c>
      <c r="D15" s="46">
        <f t="shared" si="0"/>
        <v>0</v>
      </c>
      <c r="E15" s="24">
        <f>FBiH!E15+RS!E15</f>
        <v>0</v>
      </c>
      <c r="F15" s="43">
        <f t="shared" si="1"/>
        <v>0</v>
      </c>
      <c r="G15" s="24">
        <f>FBiH!G15+RS!G15</f>
        <v>0</v>
      </c>
      <c r="H15" s="43">
        <f t="shared" si="2"/>
        <v>0</v>
      </c>
      <c r="I15" s="24">
        <f>FBiH!I15+RS!I15</f>
        <v>0</v>
      </c>
      <c r="J15" s="43">
        <f t="shared" si="3"/>
        <v>0</v>
      </c>
    </row>
    <row r="16" spans="1:10" x14ac:dyDescent="0.25">
      <c r="A16" s="29" t="s">
        <v>5</v>
      </c>
      <c r="B16" s="12" t="s">
        <v>32</v>
      </c>
      <c r="C16" s="24">
        <f>FBiH!C16+RS!C16</f>
        <v>0</v>
      </c>
      <c r="D16" s="46">
        <f t="shared" si="0"/>
        <v>0</v>
      </c>
      <c r="E16" s="24">
        <f>FBiH!E16+RS!E16</f>
        <v>0</v>
      </c>
      <c r="F16" s="43">
        <f t="shared" si="1"/>
        <v>0</v>
      </c>
      <c r="G16" s="24">
        <f>FBiH!G16+RS!G16</f>
        <v>0</v>
      </c>
      <c r="H16" s="43">
        <f t="shared" si="2"/>
        <v>0</v>
      </c>
      <c r="I16" s="24">
        <f>FBiH!I16+RS!I16</f>
        <v>0</v>
      </c>
      <c r="J16" s="43">
        <f t="shared" si="3"/>
        <v>0</v>
      </c>
    </row>
    <row r="17" spans="1:10" x14ac:dyDescent="0.25">
      <c r="A17" s="29" t="s">
        <v>6</v>
      </c>
      <c r="B17" s="12" t="s">
        <v>33</v>
      </c>
      <c r="C17" s="24">
        <f>FBiH!C17+RS!C17</f>
        <v>38</v>
      </c>
      <c r="D17" s="46">
        <f t="shared" si="0"/>
        <v>0.2585385766770989</v>
      </c>
      <c r="E17" s="24">
        <f>FBiH!E17+RS!E17</f>
        <v>19542</v>
      </c>
      <c r="F17" s="43">
        <f t="shared" si="1"/>
        <v>6.1550199507434622E-2</v>
      </c>
      <c r="G17" s="24">
        <f>FBiH!G17+RS!G17</f>
        <v>22</v>
      </c>
      <c r="H17" s="43">
        <f t="shared" si="2"/>
        <v>0.14941591958706874</v>
      </c>
      <c r="I17" s="24">
        <f>FBiH!I17+RS!I17</f>
        <v>123352</v>
      </c>
      <c r="J17" s="43">
        <f t="shared" si="3"/>
        <v>0.35929015115440815</v>
      </c>
    </row>
    <row r="18" spans="1:10" x14ac:dyDescent="0.25">
      <c r="A18" s="29" t="s">
        <v>7</v>
      </c>
      <c r="B18" s="12" t="s">
        <v>34</v>
      </c>
      <c r="C18" s="24">
        <f>FBiH!C18+RS!C18</f>
        <v>204</v>
      </c>
      <c r="D18" s="46">
        <f t="shared" si="0"/>
        <v>1.3879439379507414</v>
      </c>
      <c r="E18" s="24">
        <f>FBiH!E18+RS!E18</f>
        <v>892795</v>
      </c>
      <c r="F18" s="43">
        <f t="shared" si="1"/>
        <v>2.8119798571916945</v>
      </c>
      <c r="G18" s="24">
        <f>FBiH!G18+RS!G18</f>
        <v>187</v>
      </c>
      <c r="H18" s="43">
        <f t="shared" si="2"/>
        <v>1.2700353164900842</v>
      </c>
      <c r="I18" s="24">
        <f>FBiH!I18+RS!I18</f>
        <v>790393.8</v>
      </c>
      <c r="J18" s="43">
        <f t="shared" si="3"/>
        <v>2.3021978393014066</v>
      </c>
    </row>
    <row r="19" spans="1:10" x14ac:dyDescent="0.25">
      <c r="A19" s="29" t="s">
        <v>8</v>
      </c>
      <c r="B19" s="12" t="s">
        <v>35</v>
      </c>
      <c r="C19" s="24">
        <f>FBiH!C19+RS!C19</f>
        <v>268</v>
      </c>
      <c r="D19" s="46">
        <f t="shared" si="0"/>
        <v>1.8233773302490135</v>
      </c>
      <c r="E19" s="24">
        <f>FBiH!E19+RS!E19</f>
        <v>713776</v>
      </c>
      <c r="F19" s="43">
        <f t="shared" si="1"/>
        <v>2.2481350528921631</v>
      </c>
      <c r="G19" s="24">
        <f>FBiH!G19+RS!G19</f>
        <v>250</v>
      </c>
      <c r="H19" s="43">
        <f t="shared" si="2"/>
        <v>1.6979081771257811</v>
      </c>
      <c r="I19" s="24">
        <f>FBiH!I19+RS!I19</f>
        <v>775435.45</v>
      </c>
      <c r="J19" s="43">
        <f t="shared" si="3"/>
        <v>2.2586283160466509</v>
      </c>
    </row>
    <row r="20" spans="1:10" s="18" customFormat="1" x14ac:dyDescent="0.25">
      <c r="A20" s="29" t="s">
        <v>9</v>
      </c>
      <c r="B20" s="12" t="s">
        <v>36</v>
      </c>
      <c r="C20" s="24">
        <f>FBiH!C20+RS!C20</f>
        <v>5594</v>
      </c>
      <c r="D20" s="46">
        <f t="shared" si="0"/>
        <v>38.059599945570824</v>
      </c>
      <c r="E20" s="24">
        <f>FBiH!E20+RS!E20</f>
        <v>13950020</v>
      </c>
      <c r="F20" s="43">
        <f t="shared" si="1"/>
        <v>43.937494326716973</v>
      </c>
      <c r="G20" s="24">
        <f>FBiH!G20+RS!G20</f>
        <v>5681</v>
      </c>
      <c r="H20" s="43">
        <f t="shared" si="2"/>
        <v>38.583265417006245</v>
      </c>
      <c r="I20" s="24">
        <f>FBiH!I20+RS!I20</f>
        <v>15229928.67</v>
      </c>
      <c r="J20" s="43">
        <f t="shared" si="3"/>
        <v>44.360556569128626</v>
      </c>
    </row>
    <row r="21" spans="1:10" s="18" customFormat="1" x14ac:dyDescent="0.25">
      <c r="A21" s="29" t="s">
        <v>10</v>
      </c>
      <c r="B21" s="12" t="s">
        <v>37</v>
      </c>
      <c r="C21" s="24">
        <f>FBiH!C21+RS!C21</f>
        <v>0</v>
      </c>
      <c r="D21" s="46">
        <f t="shared" si="0"/>
        <v>0</v>
      </c>
      <c r="E21" s="24">
        <f>FBiH!E21+RS!E21</f>
        <v>0</v>
      </c>
      <c r="F21" s="43">
        <f t="shared" si="1"/>
        <v>0</v>
      </c>
      <c r="G21" s="24">
        <f>FBiH!G21+RS!G21</f>
        <v>0</v>
      </c>
      <c r="H21" s="43">
        <f t="shared" si="2"/>
        <v>0</v>
      </c>
      <c r="I21" s="24">
        <f>FBiH!I21+RS!I21</f>
        <v>0</v>
      </c>
      <c r="J21" s="43">
        <f t="shared" si="3"/>
        <v>0</v>
      </c>
    </row>
    <row r="22" spans="1:10" x14ac:dyDescent="0.25">
      <c r="A22" s="29" t="s">
        <v>11</v>
      </c>
      <c r="B22" s="12" t="s">
        <v>38</v>
      </c>
      <c r="C22" s="24">
        <f>FBiH!C22+RS!C22</f>
        <v>0</v>
      </c>
      <c r="D22" s="46">
        <f t="shared" si="0"/>
        <v>0</v>
      </c>
      <c r="E22" s="24">
        <f>FBiH!E22+RS!E22</f>
        <v>0</v>
      </c>
      <c r="F22" s="43">
        <f t="shared" si="1"/>
        <v>0</v>
      </c>
      <c r="G22" s="24">
        <f>FBiH!G22+RS!G22</f>
        <v>0</v>
      </c>
      <c r="H22" s="43">
        <f t="shared" si="2"/>
        <v>0</v>
      </c>
      <c r="I22" s="24">
        <f>FBiH!I22+RS!I22</f>
        <v>0</v>
      </c>
      <c r="J22" s="43">
        <f t="shared" si="3"/>
        <v>0</v>
      </c>
    </row>
    <row r="23" spans="1:10" x14ac:dyDescent="0.25">
      <c r="A23" s="29" t="s">
        <v>12</v>
      </c>
      <c r="B23" s="12" t="s">
        <v>39</v>
      </c>
      <c r="C23" s="24">
        <f>FBiH!C23+RS!C23</f>
        <v>117</v>
      </c>
      <c r="D23" s="46">
        <f t="shared" si="0"/>
        <v>0.79602667029527829</v>
      </c>
      <c r="E23" s="24">
        <f>FBiH!E23+RS!E23</f>
        <v>393897</v>
      </c>
      <c r="F23" s="43">
        <f t="shared" si="1"/>
        <v>1.2406324294023117</v>
      </c>
      <c r="G23" s="24">
        <f>FBiH!G23+RS!G23</f>
        <v>80</v>
      </c>
      <c r="H23" s="43">
        <f t="shared" si="2"/>
        <v>0.54333061668024996</v>
      </c>
      <c r="I23" s="24">
        <f>FBiH!I23+RS!I23</f>
        <v>217423.9</v>
      </c>
      <c r="J23" s="43">
        <f t="shared" si="3"/>
        <v>0.63329549497033633</v>
      </c>
    </row>
    <row r="24" spans="1:10" x14ac:dyDescent="0.25">
      <c r="A24" s="29" t="s">
        <v>13</v>
      </c>
      <c r="B24" s="12" t="s">
        <v>40</v>
      </c>
      <c r="C24" s="24">
        <f>FBiH!C24+RS!C24</f>
        <v>57</v>
      </c>
      <c r="D24" s="46">
        <f t="shared" si="0"/>
        <v>0.3878078650156484</v>
      </c>
      <c r="E24" s="24">
        <f>FBiH!E24+RS!E24</f>
        <v>352379</v>
      </c>
      <c r="F24" s="43">
        <f t="shared" si="1"/>
        <v>1.1098658147697422</v>
      </c>
      <c r="G24" s="24">
        <f>FBiH!G24+RS!G24</f>
        <v>28</v>
      </c>
      <c r="H24" s="43">
        <f t="shared" si="2"/>
        <v>0.19016571583808747</v>
      </c>
      <c r="I24" s="24">
        <f>FBiH!I24+RS!I24</f>
        <v>149146.5</v>
      </c>
      <c r="J24" s="43">
        <f t="shared" si="3"/>
        <v>0.43442237279615198</v>
      </c>
    </row>
    <row r="25" spans="1:10" x14ac:dyDescent="0.25">
      <c r="A25" s="29" t="s">
        <v>14</v>
      </c>
      <c r="B25" s="12" t="s">
        <v>41</v>
      </c>
      <c r="C25" s="24">
        <f>FBiH!C25+RS!C25</f>
        <v>7</v>
      </c>
      <c r="D25" s="46">
        <f t="shared" si="0"/>
        <v>4.7625527282623488E-2</v>
      </c>
      <c r="E25" s="24">
        <f>FBiH!E25+RS!E25</f>
        <v>6023</v>
      </c>
      <c r="F25" s="43">
        <f t="shared" si="1"/>
        <v>1.897026157165483E-2</v>
      </c>
      <c r="G25" s="24">
        <f>FBiH!G25+RS!G25</f>
        <v>16</v>
      </c>
      <c r="H25" s="43">
        <f t="shared" si="2"/>
        <v>0.10866612333604998</v>
      </c>
      <c r="I25" s="24">
        <f>FBiH!I25+RS!I25</f>
        <v>28898</v>
      </c>
      <c r="J25" s="43">
        <f t="shared" si="3"/>
        <v>8.4171856054705937E-2</v>
      </c>
    </row>
    <row r="26" spans="1:10" x14ac:dyDescent="0.25">
      <c r="A26" s="29" t="s">
        <v>15</v>
      </c>
      <c r="B26" s="12" t="s">
        <v>42</v>
      </c>
      <c r="C26" s="24">
        <f>FBiH!C26+RS!C26</f>
        <v>295</v>
      </c>
      <c r="D26" s="46">
        <f t="shared" si="0"/>
        <v>2.007075792624847</v>
      </c>
      <c r="E26" s="24">
        <f>FBiH!E26+RS!E26</f>
        <v>72953</v>
      </c>
      <c r="F26" s="43">
        <f t="shared" si="1"/>
        <v>0.22977544287513446</v>
      </c>
      <c r="G26" s="24">
        <f>FBiH!G26+RS!G26</f>
        <v>419</v>
      </c>
      <c r="H26" s="43">
        <f t="shared" si="2"/>
        <v>2.845694104862809</v>
      </c>
      <c r="I26" s="24">
        <f>FBiH!I26+RS!I26</f>
        <v>79031.929999999993</v>
      </c>
      <c r="J26" s="43">
        <f t="shared" si="3"/>
        <v>0.23019808414719342</v>
      </c>
    </row>
    <row r="27" spans="1:10" x14ac:dyDescent="0.25">
      <c r="A27" s="29" t="s">
        <v>16</v>
      </c>
      <c r="B27" s="12" t="s">
        <v>43</v>
      </c>
      <c r="C27" s="24">
        <f>FBiH!C27+RS!C27</f>
        <v>0</v>
      </c>
      <c r="D27" s="46">
        <f t="shared" si="0"/>
        <v>0</v>
      </c>
      <c r="E27" s="24">
        <f>FBiH!E27+RS!E27</f>
        <v>0</v>
      </c>
      <c r="F27" s="43">
        <f t="shared" si="1"/>
        <v>0</v>
      </c>
      <c r="G27" s="24">
        <f>FBiH!G27+RS!G27</f>
        <v>0</v>
      </c>
      <c r="H27" s="43">
        <f t="shared" si="2"/>
        <v>0</v>
      </c>
      <c r="I27" s="24">
        <f>FBiH!I27+RS!I27</f>
        <v>0</v>
      </c>
      <c r="J27" s="43">
        <f>I27/I$35*100</f>
        <v>0</v>
      </c>
    </row>
    <row r="28" spans="1:10" x14ac:dyDescent="0.25">
      <c r="A28" s="29" t="s">
        <v>17</v>
      </c>
      <c r="B28" s="12" t="s">
        <v>44</v>
      </c>
      <c r="C28" s="24">
        <f>FBiH!C28+RS!C28</f>
        <v>51</v>
      </c>
      <c r="D28" s="46">
        <f t="shared" si="0"/>
        <v>0.34698598448768536</v>
      </c>
      <c r="E28" s="24">
        <f>FBiH!E28+RS!E28</f>
        <v>39689</v>
      </c>
      <c r="F28" s="43">
        <f t="shared" si="1"/>
        <v>0.12500592919100259</v>
      </c>
      <c r="G28" s="24">
        <f>FBiH!G28+RS!G28</f>
        <v>111</v>
      </c>
      <c r="H28" s="43">
        <f t="shared" si="2"/>
        <v>0.75387123064384676</v>
      </c>
      <c r="I28" s="24">
        <f>FBiH!I28+RS!I28</f>
        <v>42620.58</v>
      </c>
      <c r="J28" s="43">
        <f t="shared" si="3"/>
        <v>0.12414192417219459</v>
      </c>
    </row>
    <row r="29" spans="1:10" x14ac:dyDescent="0.25">
      <c r="A29" s="30" t="s">
        <v>23</v>
      </c>
      <c r="B29" s="6" t="s">
        <v>45</v>
      </c>
      <c r="C29" s="25">
        <f>SUM(C11:C28)</f>
        <v>13150</v>
      </c>
      <c r="D29" s="47">
        <f t="shared" si="0"/>
        <v>89.467954823785547</v>
      </c>
      <c r="E29" s="25">
        <f>SUM(E11:E28)</f>
        <v>24456146</v>
      </c>
      <c r="F29" s="44">
        <f t="shared" si="1"/>
        <v>77.027973875905701</v>
      </c>
      <c r="G29" s="25">
        <f>SUM(G11:G28)</f>
        <v>13276</v>
      </c>
      <c r="H29" s="44">
        <f t="shared" si="2"/>
        <v>90.165715838087479</v>
      </c>
      <c r="I29" s="25">
        <f>SUM(I11:I28)</f>
        <v>25805059.909999996</v>
      </c>
      <c r="J29" s="44">
        <f t="shared" si="3"/>
        <v>75.162979729655433</v>
      </c>
    </row>
    <row r="30" spans="1:10" x14ac:dyDescent="0.25">
      <c r="A30" s="31" t="s">
        <v>22</v>
      </c>
      <c r="B30" s="4" t="s">
        <v>46</v>
      </c>
      <c r="C30" s="24">
        <f>FBiH!C30+RS!C30</f>
        <v>1300</v>
      </c>
      <c r="D30" s="46">
        <f t="shared" si="0"/>
        <v>8.8447407810586487</v>
      </c>
      <c r="E30" s="24">
        <f>FBiH!E30+RS!E30</f>
        <v>6995218</v>
      </c>
      <c r="F30" s="43">
        <f t="shared" si="1"/>
        <v>22.032395020877996</v>
      </c>
      <c r="G30" s="24">
        <f>FBiH!G30+RS!G30</f>
        <v>1157</v>
      </c>
      <c r="H30" s="43">
        <f t="shared" si="2"/>
        <v>7.8579190437381152</v>
      </c>
      <c r="I30" s="24">
        <f>FBiH!I30+RS!I30</f>
        <v>8093140.6500000004</v>
      </c>
      <c r="J30" s="43">
        <f>I30/I$35*100</f>
        <v>23.573073216910835</v>
      </c>
    </row>
    <row r="31" spans="1:10" x14ac:dyDescent="0.25">
      <c r="A31" s="31" t="s">
        <v>20</v>
      </c>
      <c r="B31" s="5" t="s">
        <v>47</v>
      </c>
      <c r="C31" s="24">
        <f>FBiH!C31+RS!C31</f>
        <v>19</v>
      </c>
      <c r="D31" s="46">
        <f t="shared" si="0"/>
        <v>0.12926928833854945</v>
      </c>
      <c r="E31" s="24">
        <f>FBiH!E31+RS!E31</f>
        <v>26215</v>
      </c>
      <c r="F31" s="43">
        <f t="shared" si="1"/>
        <v>8.2567724904687265E-2</v>
      </c>
      <c r="G31" s="24">
        <f>FBiH!G31+RS!G31</f>
        <v>22</v>
      </c>
      <c r="H31" s="43">
        <f t="shared" si="2"/>
        <v>0.14941591958706874</v>
      </c>
      <c r="I31" s="24">
        <f>FBiH!I31+RS!I31</f>
        <v>51248.65</v>
      </c>
      <c r="J31" s="43">
        <f t="shared" si="3"/>
        <v>0.14927309816589404</v>
      </c>
    </row>
    <row r="32" spans="1:10" x14ac:dyDescent="0.25">
      <c r="A32" s="31" t="s">
        <v>21</v>
      </c>
      <c r="B32" s="15" t="s">
        <v>48</v>
      </c>
      <c r="C32" s="24">
        <f>FBiH!C32+RS!C32</f>
        <v>229</v>
      </c>
      <c r="D32" s="46">
        <f t="shared" si="0"/>
        <v>1.558035106817254</v>
      </c>
      <c r="E32" s="24">
        <f>FBiH!E32+RS!E32</f>
        <v>272115</v>
      </c>
      <c r="F32" s="43">
        <f t="shared" si="1"/>
        <v>0.85706337831161461</v>
      </c>
      <c r="G32" s="24">
        <f>FBiH!G32+RS!G32</f>
        <v>269</v>
      </c>
      <c r="H32" s="43">
        <f t="shared" si="2"/>
        <v>1.8269491985873403</v>
      </c>
      <c r="I32" s="24">
        <f>FBiH!I32+RS!I32</f>
        <v>382691.43</v>
      </c>
      <c r="J32" s="43">
        <f t="shared" si="3"/>
        <v>1.114673955267824</v>
      </c>
    </row>
    <row r="33" spans="1:10" ht="15.75" customHeight="1" x14ac:dyDescent="0.25">
      <c r="A33" s="32" t="s">
        <v>19</v>
      </c>
      <c r="B33" s="15" t="s">
        <v>49</v>
      </c>
      <c r="C33" s="24">
        <f>FBiH!C33+RS!C33</f>
        <v>0</v>
      </c>
      <c r="D33" s="46">
        <f t="shared" si="0"/>
        <v>0</v>
      </c>
      <c r="E33" s="24">
        <f>FBiH!E33+RS!E33</f>
        <v>0</v>
      </c>
      <c r="F33" s="43">
        <f t="shared" si="1"/>
        <v>0</v>
      </c>
      <c r="G33" s="24">
        <f>FBiH!G33+RS!G33</f>
        <v>0</v>
      </c>
      <c r="H33" s="43">
        <f t="shared" si="2"/>
        <v>0</v>
      </c>
      <c r="I33" s="24">
        <f>FBiH!I33+RS!I33</f>
        <v>0</v>
      </c>
      <c r="J33" s="43">
        <f>I33/I$35*100</f>
        <v>0</v>
      </c>
    </row>
    <row r="34" spans="1:10" x14ac:dyDescent="0.25">
      <c r="A34" s="33" t="s">
        <v>18</v>
      </c>
      <c r="B34" s="7" t="s">
        <v>50</v>
      </c>
      <c r="C34" s="26">
        <f>SUM(C30:C33)</f>
        <v>1548</v>
      </c>
      <c r="D34" s="1">
        <f t="shared" si="0"/>
        <v>10.532045176214451</v>
      </c>
      <c r="E34" s="27">
        <f>SUM(E30:E33)</f>
        <v>7293548</v>
      </c>
      <c r="F34" s="42">
        <f t="shared" si="1"/>
        <v>22.972026124094299</v>
      </c>
      <c r="G34" s="26">
        <f>SUM(G30:G33)</f>
        <v>1448</v>
      </c>
      <c r="H34" s="42">
        <f t="shared" si="2"/>
        <v>9.8342841619125245</v>
      </c>
      <c r="I34" s="27">
        <f>SUM(I30:I33)</f>
        <v>8527080.7300000004</v>
      </c>
      <c r="J34" s="42">
        <f t="shared" si="3"/>
        <v>24.837020270344553</v>
      </c>
    </row>
    <row r="35" spans="1:10" x14ac:dyDescent="0.25">
      <c r="A35" s="16" t="s">
        <v>24</v>
      </c>
      <c r="B35" s="17" t="s">
        <v>51</v>
      </c>
      <c r="C35" s="51">
        <f>C29+C34</f>
        <v>14698</v>
      </c>
      <c r="D35" s="52">
        <f>D29+D34</f>
        <v>100</v>
      </c>
      <c r="E35" s="51">
        <f>E29+E34</f>
        <v>31749694</v>
      </c>
      <c r="F35" s="40">
        <f>(F29+F34)</f>
        <v>100</v>
      </c>
      <c r="G35" s="51">
        <f>G29+G34</f>
        <v>14724</v>
      </c>
      <c r="H35" s="53">
        <f>H29+H34</f>
        <v>100</v>
      </c>
      <c r="I35" s="51">
        <f>I29+I34</f>
        <v>34332140.640000001</v>
      </c>
      <c r="J35" s="40">
        <f>(J29+J34)</f>
        <v>99.999999999999986</v>
      </c>
    </row>
    <row r="38" spans="1:10" x14ac:dyDescent="0.25">
      <c r="C38" s="19"/>
      <c r="E38" s="21"/>
      <c r="G38" s="19"/>
      <c r="I38" s="21"/>
    </row>
    <row r="39" spans="1:10" x14ac:dyDescent="0.25">
      <c r="C39" s="19"/>
      <c r="E39" s="21"/>
      <c r="G39" s="19"/>
      <c r="I39" s="21"/>
    </row>
    <row r="41" spans="1:10" x14ac:dyDescent="0.25">
      <c r="E41" s="21"/>
      <c r="F41" s="21"/>
      <c r="I41" s="21"/>
      <c r="J41" s="21"/>
    </row>
    <row r="42" spans="1:10" x14ac:dyDescent="0.25">
      <c r="C42" s="23"/>
      <c r="G42" s="23"/>
    </row>
    <row r="43" spans="1:10" x14ac:dyDescent="0.25">
      <c r="E43" s="21"/>
      <c r="I43" s="21"/>
    </row>
    <row r="44" spans="1:10" x14ac:dyDescent="0.25">
      <c r="C44" s="19"/>
      <c r="G44" s="19"/>
    </row>
    <row r="45" spans="1:10" x14ac:dyDescent="0.25">
      <c r="B45" s="19"/>
    </row>
  </sheetData>
  <mergeCells count="5">
    <mergeCell ref="C8:D8"/>
    <mergeCell ref="E8:F8"/>
    <mergeCell ref="B8:B10"/>
    <mergeCell ref="G8:H8"/>
    <mergeCell ref="I8:J8"/>
  </mergeCells>
  <pageMargins left="0.39370078740157483" right="0.39370078740157483" top="0.78740157480314965" bottom="0.78740157480314965" header="0.31496062992125984" footer="0.31496062992125984"/>
  <pageSetup paperSize="9" scale="80" orientation="landscape" r:id="rId1"/>
  <headerFooter>
    <oddHeader>&amp;L&amp;G&amp;CStatistika tržišta osiguranja&amp;RMjesečni izvještaj</oddHeader>
    <oddFooter>&amp;CU izvještaj su uključeni podaci zaključno sa 31.01.2025. godine.</oddFooter>
  </headerFooter>
  <ignoredErrors>
    <ignoredError sqref="A11:A28 A34" numberStoredAsText="1"/>
    <ignoredError sqref="A29:A30 A35" twoDigitTextYear="1" numberStoredAsText="1"/>
    <ignoredError sqref="D29 D34 F29:F35 G12:G34 I12:I28 I30:I33" formula="1"/>
    <ignoredError sqref="H11:H28 J13:J26 H35 J28:J29 J31:J32 J34:J35" evalError="1"/>
    <ignoredError sqref="H29:H34" evalError="1" formula="1"/>
  </ignoredError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45"/>
  <sheetViews>
    <sheetView showGridLines="0" showRuler="0" view="pageLayout" zoomScale="65" zoomScaleNormal="70" zoomScalePageLayoutView="65" workbookViewId="0">
      <selection activeCell="A5" sqref="A5"/>
    </sheetView>
  </sheetViews>
  <sheetFormatPr defaultColWidth="3.140625" defaultRowHeight="15" x14ac:dyDescent="0.25"/>
  <cols>
    <col min="1" max="1" width="8.42578125" customWidth="1"/>
    <col min="2" max="2" width="53.5703125" customWidth="1"/>
    <col min="3" max="4" width="12.28515625" customWidth="1"/>
    <col min="5" max="5" width="15.42578125" customWidth="1"/>
    <col min="6" max="6" width="10" customWidth="1"/>
    <col min="7" max="8" width="12.28515625" customWidth="1"/>
    <col min="9" max="9" width="15.42578125" customWidth="1"/>
    <col min="10" max="10" width="10" customWidth="1"/>
  </cols>
  <sheetData>
    <row r="1" spans="1:10" x14ac:dyDescent="0.25">
      <c r="B1" s="20"/>
    </row>
    <row r="5" spans="1:10" x14ac:dyDescent="0.25">
      <c r="A5" s="34" t="s">
        <v>57</v>
      </c>
      <c r="C5" s="14"/>
      <c r="D5" s="2"/>
      <c r="E5" s="2"/>
      <c r="F5" s="2"/>
      <c r="G5" s="14"/>
      <c r="H5" s="2"/>
      <c r="I5" s="2"/>
      <c r="J5" s="2"/>
    </row>
    <row r="6" spans="1:10" x14ac:dyDescent="0.25">
      <c r="C6" s="3"/>
      <c r="D6" s="3"/>
      <c r="E6" s="3"/>
      <c r="F6" s="3"/>
      <c r="G6" s="3"/>
      <c r="H6" s="3"/>
      <c r="I6" s="3"/>
      <c r="J6" s="3"/>
    </row>
    <row r="7" spans="1:10" ht="15.75" thickBot="1" x14ac:dyDescent="0.3">
      <c r="C7" s="3"/>
      <c r="D7" s="3"/>
      <c r="E7" s="3"/>
      <c r="F7" s="3"/>
      <c r="G7" s="3"/>
      <c r="H7" s="3"/>
      <c r="I7" s="3"/>
      <c r="J7" s="3"/>
    </row>
    <row r="8" spans="1:10" ht="18" customHeight="1" x14ac:dyDescent="0.25">
      <c r="A8" s="36"/>
      <c r="B8" s="59" t="s">
        <v>26</v>
      </c>
      <c r="C8" s="59"/>
      <c r="D8" s="59"/>
      <c r="E8" s="59"/>
      <c r="F8" s="59"/>
      <c r="G8" s="59"/>
      <c r="H8" s="59"/>
      <c r="I8" s="59"/>
      <c r="J8" s="60"/>
    </row>
    <row r="9" spans="1:10" ht="38.25" customHeight="1" x14ac:dyDescent="0.25">
      <c r="A9" s="37" t="s">
        <v>52</v>
      </c>
      <c r="B9" s="56"/>
      <c r="C9" s="35" t="s">
        <v>54</v>
      </c>
      <c r="D9" s="35" t="s">
        <v>53</v>
      </c>
      <c r="E9" s="35" t="s">
        <v>55</v>
      </c>
      <c r="F9" s="35" t="s">
        <v>53</v>
      </c>
      <c r="G9" s="35" t="s">
        <v>54</v>
      </c>
      <c r="H9" s="35" t="s">
        <v>53</v>
      </c>
      <c r="I9" s="35" t="s">
        <v>55</v>
      </c>
      <c r="J9" s="38" t="s">
        <v>53</v>
      </c>
    </row>
    <row r="10" spans="1:10" ht="31.5" customHeight="1" thickBot="1" x14ac:dyDescent="0.3">
      <c r="A10" s="39"/>
      <c r="B10" s="57"/>
      <c r="C10" s="11" t="s">
        <v>61</v>
      </c>
      <c r="D10" s="11" t="s">
        <v>25</v>
      </c>
      <c r="E10" s="11" t="s">
        <v>61</v>
      </c>
      <c r="F10" s="11" t="s">
        <v>25</v>
      </c>
      <c r="G10" s="11" t="s">
        <v>62</v>
      </c>
      <c r="H10" s="11" t="s">
        <v>25</v>
      </c>
      <c r="I10" s="11" t="s">
        <v>62</v>
      </c>
      <c r="J10" s="48" t="s">
        <v>25</v>
      </c>
    </row>
    <row r="11" spans="1:10" x14ac:dyDescent="0.25">
      <c r="A11" s="29" t="s">
        <v>0</v>
      </c>
      <c r="B11" s="12" t="s">
        <v>27</v>
      </c>
      <c r="C11" s="24">
        <v>982</v>
      </c>
      <c r="D11" s="46">
        <f t="shared" ref="D11:D34" si="0">C11/C$35*100</f>
        <v>8.4444062258147738</v>
      </c>
      <c r="E11" s="24">
        <v>1229837</v>
      </c>
      <c r="F11" s="45">
        <f>E11/E$35*100</f>
        <v>5.3140664395603183</v>
      </c>
      <c r="G11" s="24">
        <v>846</v>
      </c>
      <c r="H11" s="54">
        <f t="shared" ref="H11:H34" si="1">G11/G$35*100</f>
        <v>7.15736040609137</v>
      </c>
      <c r="I11" s="24">
        <v>1257475</v>
      </c>
      <c r="J11" s="45">
        <f>I11/I$35*100</f>
        <v>4.8399462426201865</v>
      </c>
    </row>
    <row r="12" spans="1:10" x14ac:dyDescent="0.25">
      <c r="A12" s="29" t="s">
        <v>1</v>
      </c>
      <c r="B12" s="12" t="s">
        <v>28</v>
      </c>
      <c r="C12" s="24">
        <v>2625</v>
      </c>
      <c r="D12" s="46">
        <f t="shared" si="0"/>
        <v>22.572878149453953</v>
      </c>
      <c r="E12" s="24">
        <v>575833</v>
      </c>
      <c r="F12" s="43">
        <f t="shared" ref="F12:F13" si="2">E12/E$35*100</f>
        <v>2.4881466569076531</v>
      </c>
      <c r="G12" s="24">
        <v>2747</v>
      </c>
      <c r="H12" s="43">
        <f t="shared" si="1"/>
        <v>23.240270727580373</v>
      </c>
      <c r="I12" s="24">
        <v>631171</v>
      </c>
      <c r="J12" s="43">
        <f t="shared" ref="J12:J13" si="3">I12/I$35*100</f>
        <v>2.42933951760538</v>
      </c>
    </row>
    <row r="13" spans="1:10" x14ac:dyDescent="0.25">
      <c r="A13" s="29" t="s">
        <v>2</v>
      </c>
      <c r="B13" s="12" t="s">
        <v>29</v>
      </c>
      <c r="C13" s="24">
        <v>1849</v>
      </c>
      <c r="D13" s="46">
        <f t="shared" si="0"/>
        <v>15.899905408891565</v>
      </c>
      <c r="E13" s="24">
        <v>4339960</v>
      </c>
      <c r="F13" s="43">
        <f t="shared" si="2"/>
        <v>18.752758117566966</v>
      </c>
      <c r="G13" s="24">
        <v>1786</v>
      </c>
      <c r="H13" s="43">
        <f t="shared" si="1"/>
        <v>15.109983079526227</v>
      </c>
      <c r="I13" s="24">
        <v>4723618</v>
      </c>
      <c r="J13" s="43">
        <f t="shared" si="3"/>
        <v>18.180923828046744</v>
      </c>
    </row>
    <row r="14" spans="1:10" x14ac:dyDescent="0.25">
      <c r="A14" s="29" t="s">
        <v>3</v>
      </c>
      <c r="B14" s="12" t="s">
        <v>30</v>
      </c>
      <c r="C14" s="24">
        <v>0</v>
      </c>
      <c r="D14" s="46">
        <f t="shared" si="0"/>
        <v>0</v>
      </c>
      <c r="E14" s="24">
        <v>0</v>
      </c>
      <c r="F14" s="43">
        <f>E14/E$35*100</f>
        <v>0</v>
      </c>
      <c r="G14" s="24">
        <v>0</v>
      </c>
      <c r="H14" s="43">
        <f t="shared" si="1"/>
        <v>0</v>
      </c>
      <c r="I14" s="24">
        <v>0</v>
      </c>
      <c r="J14" s="43">
        <f>I14/I$35*100</f>
        <v>0</v>
      </c>
    </row>
    <row r="15" spans="1:10" x14ac:dyDescent="0.25">
      <c r="A15" s="29" t="s">
        <v>4</v>
      </c>
      <c r="B15" s="12" t="s">
        <v>31</v>
      </c>
      <c r="C15" s="24">
        <v>0</v>
      </c>
      <c r="D15" s="46">
        <f t="shared" si="0"/>
        <v>0</v>
      </c>
      <c r="E15" s="24">
        <v>0</v>
      </c>
      <c r="F15" s="43">
        <f t="shared" ref="F15:F17" si="4">E15/E$35*100</f>
        <v>0</v>
      </c>
      <c r="G15" s="24">
        <v>0</v>
      </c>
      <c r="H15" s="43">
        <f t="shared" si="1"/>
        <v>0</v>
      </c>
      <c r="I15" s="24">
        <v>0</v>
      </c>
      <c r="J15" s="43">
        <f t="shared" ref="J15:J17" si="5">I15/I$35*100</f>
        <v>0</v>
      </c>
    </row>
    <row r="16" spans="1:10" x14ac:dyDescent="0.25">
      <c r="A16" s="29" t="s">
        <v>5</v>
      </c>
      <c r="B16" s="12" t="s">
        <v>32</v>
      </c>
      <c r="C16" s="24">
        <v>0</v>
      </c>
      <c r="D16" s="46">
        <f t="shared" si="0"/>
        <v>0</v>
      </c>
      <c r="E16" s="24">
        <v>0</v>
      </c>
      <c r="F16" s="43">
        <f t="shared" si="4"/>
        <v>0</v>
      </c>
      <c r="G16" s="24">
        <v>0</v>
      </c>
      <c r="H16" s="43">
        <f t="shared" si="1"/>
        <v>0</v>
      </c>
      <c r="I16" s="24">
        <v>0</v>
      </c>
      <c r="J16" s="43">
        <f t="shared" si="5"/>
        <v>0</v>
      </c>
    </row>
    <row r="17" spans="1:10" x14ac:dyDescent="0.25">
      <c r="A17" s="29" t="s">
        <v>6</v>
      </c>
      <c r="B17" s="12" t="s">
        <v>33</v>
      </c>
      <c r="C17" s="24">
        <v>37</v>
      </c>
      <c r="D17" s="46">
        <f t="shared" si="0"/>
        <v>0.31817009201135094</v>
      </c>
      <c r="E17" s="24">
        <v>18962</v>
      </c>
      <c r="F17" s="43">
        <f t="shared" si="4"/>
        <v>8.1933888659182288E-2</v>
      </c>
      <c r="G17" s="24">
        <v>22</v>
      </c>
      <c r="H17" s="43">
        <f t="shared" si="1"/>
        <v>0.18612521150592215</v>
      </c>
      <c r="I17" s="24">
        <v>123352</v>
      </c>
      <c r="J17" s="43">
        <f t="shared" si="5"/>
        <v>0.4747744876993063</v>
      </c>
    </row>
    <row r="18" spans="1:10" x14ac:dyDescent="0.25">
      <c r="A18" s="29" t="s">
        <v>7</v>
      </c>
      <c r="B18" s="12" t="s">
        <v>34</v>
      </c>
      <c r="C18" s="24">
        <v>155</v>
      </c>
      <c r="D18" s="46">
        <f t="shared" si="0"/>
        <v>1.3328747097772808</v>
      </c>
      <c r="E18" s="24">
        <v>385971</v>
      </c>
      <c r="F18" s="43">
        <f>E18/E$35*100</f>
        <v>1.6677620999722205</v>
      </c>
      <c r="G18" s="24">
        <v>168</v>
      </c>
      <c r="H18" s="43">
        <f t="shared" si="1"/>
        <v>1.4213197969543148</v>
      </c>
      <c r="I18" s="24">
        <v>512591</v>
      </c>
      <c r="J18" s="43">
        <f>I18/I$35*100</f>
        <v>1.9729321731652112</v>
      </c>
    </row>
    <row r="19" spans="1:10" x14ac:dyDescent="0.25">
      <c r="A19" s="29" t="s">
        <v>8</v>
      </c>
      <c r="B19" s="12" t="s">
        <v>35</v>
      </c>
      <c r="C19" s="24">
        <v>181</v>
      </c>
      <c r="D19" s="46">
        <f t="shared" si="0"/>
        <v>1.5564536933528248</v>
      </c>
      <c r="E19" s="24">
        <v>451769</v>
      </c>
      <c r="F19" s="43">
        <f t="shared" ref="F19:F22" si="6">E19/E$35*100</f>
        <v>1.9520720886863265</v>
      </c>
      <c r="G19" s="24">
        <v>144</v>
      </c>
      <c r="H19" s="43">
        <f t="shared" si="1"/>
        <v>1.2182741116751268</v>
      </c>
      <c r="I19" s="24">
        <v>480489</v>
      </c>
      <c r="J19" s="43">
        <f t="shared" ref="J19:J22" si="7">I19/I$35*100</f>
        <v>1.8493734906621051</v>
      </c>
    </row>
    <row r="20" spans="1:10" s="18" customFormat="1" x14ac:dyDescent="0.25">
      <c r="A20" s="29" t="s">
        <v>9</v>
      </c>
      <c r="B20" s="12" t="s">
        <v>36</v>
      </c>
      <c r="C20" s="24">
        <v>3959</v>
      </c>
      <c r="D20" s="46">
        <f t="shared" si="0"/>
        <v>34.04419984521455</v>
      </c>
      <c r="E20" s="24">
        <v>8941657</v>
      </c>
      <c r="F20" s="43">
        <f t="shared" si="6"/>
        <v>38.63646920507319</v>
      </c>
      <c r="G20" s="24">
        <v>4149</v>
      </c>
      <c r="H20" s="43">
        <f t="shared" si="1"/>
        <v>35.101522842639596</v>
      </c>
      <c r="I20" s="24">
        <v>10276034</v>
      </c>
      <c r="J20" s="43">
        <f t="shared" si="7"/>
        <v>39.551841704477056</v>
      </c>
    </row>
    <row r="21" spans="1:10" s="18" customFormat="1" x14ac:dyDescent="0.25">
      <c r="A21" s="29" t="s">
        <v>10</v>
      </c>
      <c r="B21" s="12" t="s">
        <v>37</v>
      </c>
      <c r="C21" s="24">
        <v>0</v>
      </c>
      <c r="D21" s="46">
        <f t="shared" si="0"/>
        <v>0</v>
      </c>
      <c r="E21" s="24">
        <v>0</v>
      </c>
      <c r="F21" s="43">
        <f t="shared" si="6"/>
        <v>0</v>
      </c>
      <c r="G21" s="24">
        <v>0</v>
      </c>
      <c r="H21" s="43">
        <f t="shared" si="1"/>
        <v>0</v>
      </c>
      <c r="I21" s="24">
        <v>0</v>
      </c>
      <c r="J21" s="43">
        <f t="shared" si="7"/>
        <v>0</v>
      </c>
    </row>
    <row r="22" spans="1:10" x14ac:dyDescent="0.25">
      <c r="A22" s="29" t="s">
        <v>11</v>
      </c>
      <c r="B22" s="12" t="s">
        <v>38</v>
      </c>
      <c r="C22" s="24">
        <v>0</v>
      </c>
      <c r="D22" s="46">
        <f t="shared" si="0"/>
        <v>0</v>
      </c>
      <c r="E22" s="24">
        <v>0</v>
      </c>
      <c r="F22" s="43">
        <f t="shared" si="6"/>
        <v>0</v>
      </c>
      <c r="G22" s="24">
        <v>0</v>
      </c>
      <c r="H22" s="43">
        <f t="shared" si="1"/>
        <v>0</v>
      </c>
      <c r="I22" s="24">
        <v>0</v>
      </c>
      <c r="J22" s="43">
        <f t="shared" si="7"/>
        <v>0</v>
      </c>
    </row>
    <row r="23" spans="1:10" x14ac:dyDescent="0.25">
      <c r="A23" s="29" t="s">
        <v>12</v>
      </c>
      <c r="B23" s="12" t="s">
        <v>39</v>
      </c>
      <c r="C23" s="24">
        <v>105</v>
      </c>
      <c r="D23" s="46">
        <f t="shared" si="0"/>
        <v>0.90291512597815804</v>
      </c>
      <c r="E23" s="24">
        <v>390959</v>
      </c>
      <c r="F23" s="43">
        <f>E23/E$35*100</f>
        <v>1.6893150077157075</v>
      </c>
      <c r="G23" s="24">
        <v>75</v>
      </c>
      <c r="H23" s="43">
        <f t="shared" si="1"/>
        <v>0.63451776649746194</v>
      </c>
      <c r="I23" s="24">
        <v>198379</v>
      </c>
      <c r="J23" s="43">
        <f>I23/I$35*100</f>
        <v>0.76354893390703582</v>
      </c>
    </row>
    <row r="24" spans="1:10" x14ac:dyDescent="0.25">
      <c r="A24" s="29" t="s">
        <v>13</v>
      </c>
      <c r="B24" s="12" t="s">
        <v>40</v>
      </c>
      <c r="C24" s="24">
        <v>40</v>
      </c>
      <c r="D24" s="46">
        <f t="shared" si="0"/>
        <v>0.34396766703929826</v>
      </c>
      <c r="E24" s="24">
        <v>213823</v>
      </c>
      <c r="F24" s="43">
        <f t="shared" ref="F24:F25" si="8">E24/E$35*100</f>
        <v>0.92391888380826581</v>
      </c>
      <c r="G24" s="24">
        <v>20</v>
      </c>
      <c r="H24" s="43">
        <f t="shared" si="1"/>
        <v>0.16920473773265651</v>
      </c>
      <c r="I24" s="24">
        <v>115679</v>
      </c>
      <c r="J24" s="43">
        <f t="shared" ref="J24:J25" si="9">I24/I$35*100</f>
        <v>0.44524156854017816</v>
      </c>
    </row>
    <row r="25" spans="1:10" x14ac:dyDescent="0.25">
      <c r="A25" s="29" t="s">
        <v>14</v>
      </c>
      <c r="B25" s="12" t="s">
        <v>41</v>
      </c>
      <c r="C25" s="24">
        <v>7</v>
      </c>
      <c r="D25" s="46">
        <f t="shared" si="0"/>
        <v>6.0194341731877203E-2</v>
      </c>
      <c r="E25" s="24">
        <v>6023</v>
      </c>
      <c r="F25" s="43">
        <f t="shared" si="8"/>
        <v>2.6025092890742271E-2</v>
      </c>
      <c r="G25" s="24">
        <v>16</v>
      </c>
      <c r="H25" s="43">
        <f t="shared" si="1"/>
        <v>0.13536379018612521</v>
      </c>
      <c r="I25" s="24">
        <v>28898</v>
      </c>
      <c r="J25" s="43">
        <f t="shared" si="9"/>
        <v>0.11122667768284709</v>
      </c>
    </row>
    <row r="26" spans="1:10" x14ac:dyDescent="0.25">
      <c r="A26" s="29" t="s">
        <v>15</v>
      </c>
      <c r="B26" s="12" t="s">
        <v>42</v>
      </c>
      <c r="C26" s="24">
        <v>291</v>
      </c>
      <c r="D26" s="46">
        <f t="shared" si="0"/>
        <v>2.5023647777108953</v>
      </c>
      <c r="E26" s="24">
        <v>70025</v>
      </c>
      <c r="F26" s="43">
        <f>E26/E$35*100</f>
        <v>0.30257465211260626</v>
      </c>
      <c r="G26" s="24">
        <v>412</v>
      </c>
      <c r="H26" s="43">
        <f t="shared" si="1"/>
        <v>3.4856175972927241</v>
      </c>
      <c r="I26" s="24">
        <v>76188</v>
      </c>
      <c r="J26" s="43">
        <f>I26/I$35*100</f>
        <v>0.29324306593192451</v>
      </c>
    </row>
    <row r="27" spans="1:10" x14ac:dyDescent="0.25">
      <c r="A27" s="29" t="s">
        <v>16</v>
      </c>
      <c r="B27" s="12" t="s">
        <v>43</v>
      </c>
      <c r="C27" s="24">
        <v>0</v>
      </c>
      <c r="D27" s="46">
        <f t="shared" si="0"/>
        <v>0</v>
      </c>
      <c r="E27" s="24">
        <v>0</v>
      </c>
      <c r="F27" s="43">
        <f t="shared" ref="F27:F28" si="10">E27/E$35*100</f>
        <v>0</v>
      </c>
      <c r="G27" s="24">
        <v>0</v>
      </c>
      <c r="H27" s="43">
        <f t="shared" si="1"/>
        <v>0</v>
      </c>
      <c r="I27" s="24">
        <v>0</v>
      </c>
      <c r="J27" s="43">
        <f t="shared" ref="J27:J28" si="11">I27/I$35*100</f>
        <v>0</v>
      </c>
    </row>
    <row r="28" spans="1:10" x14ac:dyDescent="0.25">
      <c r="A28" s="29" t="s">
        <v>17</v>
      </c>
      <c r="B28" s="12" t="s">
        <v>44</v>
      </c>
      <c r="C28" s="24">
        <v>49</v>
      </c>
      <c r="D28" s="46">
        <f t="shared" si="0"/>
        <v>0.42136039212314041</v>
      </c>
      <c r="E28" s="24">
        <v>36689</v>
      </c>
      <c r="F28" s="43">
        <f t="shared" si="10"/>
        <v>0.15853140180448999</v>
      </c>
      <c r="G28" s="24">
        <v>96</v>
      </c>
      <c r="H28" s="43">
        <f t="shared" si="1"/>
        <v>0.81218274111675126</v>
      </c>
      <c r="I28" s="24">
        <v>37180</v>
      </c>
      <c r="J28" s="43">
        <f t="shared" si="11"/>
        <v>0.14310360150350387</v>
      </c>
    </row>
    <row r="29" spans="1:10" x14ac:dyDescent="0.25">
      <c r="A29" s="30" t="s">
        <v>23</v>
      </c>
      <c r="B29" s="6" t="s">
        <v>45</v>
      </c>
      <c r="C29" s="25">
        <f>SUM(C11:C28)</f>
        <v>10280</v>
      </c>
      <c r="D29" s="47">
        <f t="shared" si="0"/>
        <v>88.399690429099664</v>
      </c>
      <c r="E29" s="25">
        <f>SUM(E11:E28)</f>
        <v>16661508</v>
      </c>
      <c r="F29" s="44">
        <f>E29/E$35*100</f>
        <v>71.993573534757672</v>
      </c>
      <c r="G29" s="25">
        <f>SUM(G11:G28)</f>
        <v>10481</v>
      </c>
      <c r="H29" s="44">
        <f t="shared" si="1"/>
        <v>88.671742808798655</v>
      </c>
      <c r="I29" s="25">
        <f>SUM(I11:I28)</f>
        <v>18461054</v>
      </c>
      <c r="J29" s="44">
        <f>I29/I$35*100</f>
        <v>71.055495291841481</v>
      </c>
    </row>
    <row r="30" spans="1:10" x14ac:dyDescent="0.25">
      <c r="A30" s="31" t="s">
        <v>22</v>
      </c>
      <c r="B30" s="4" t="s">
        <v>46</v>
      </c>
      <c r="C30" s="24">
        <v>1175</v>
      </c>
      <c r="D30" s="46">
        <f t="shared" si="0"/>
        <v>10.104050219279388</v>
      </c>
      <c r="E30" s="24">
        <v>6281737</v>
      </c>
      <c r="F30" s="43">
        <f>E30/E$35*100</f>
        <v>27.143083005182245</v>
      </c>
      <c r="G30" s="24">
        <v>1053</v>
      </c>
      <c r="H30" s="43">
        <f t="shared" si="1"/>
        <v>8.9086294416243668</v>
      </c>
      <c r="I30" s="24">
        <v>7146712</v>
      </c>
      <c r="J30" s="43">
        <f>I30/I$35*100</f>
        <v>27.507268050250378</v>
      </c>
    </row>
    <row r="31" spans="1:10" x14ac:dyDescent="0.25">
      <c r="A31" s="31" t="s">
        <v>20</v>
      </c>
      <c r="B31" s="5" t="s">
        <v>47</v>
      </c>
      <c r="C31" s="24">
        <v>18</v>
      </c>
      <c r="D31" s="46">
        <f t="shared" si="0"/>
        <v>0.15478545016768425</v>
      </c>
      <c r="E31" s="24">
        <v>23446</v>
      </c>
      <c r="F31" s="43">
        <f t="shared" ref="F31:F33" si="12">E31/E$35*100</f>
        <v>0.10130903667878852</v>
      </c>
      <c r="G31" s="24">
        <v>21</v>
      </c>
      <c r="H31" s="43">
        <f t="shared" si="1"/>
        <v>0.17766497461928935</v>
      </c>
      <c r="I31" s="24">
        <v>48317</v>
      </c>
      <c r="J31" s="43">
        <f t="shared" ref="J31:J33" si="13">I31/I$35*100</f>
        <v>0.18596924996892944</v>
      </c>
    </row>
    <row r="32" spans="1:10" x14ac:dyDescent="0.25">
      <c r="A32" s="31" t="s">
        <v>21</v>
      </c>
      <c r="B32" s="15" t="s">
        <v>48</v>
      </c>
      <c r="C32" s="24">
        <v>156</v>
      </c>
      <c r="D32" s="46">
        <f t="shared" si="0"/>
        <v>1.3414739014532633</v>
      </c>
      <c r="E32" s="24">
        <v>176358</v>
      </c>
      <c r="F32" s="43">
        <f t="shared" si="12"/>
        <v>0.76203442338129257</v>
      </c>
      <c r="G32" s="24">
        <v>265</v>
      </c>
      <c r="H32" s="43">
        <f t="shared" si="1"/>
        <v>2.2419627749576989</v>
      </c>
      <c r="I32" s="24">
        <v>325094</v>
      </c>
      <c r="J32" s="43">
        <f t="shared" si="13"/>
        <v>1.251267407939217</v>
      </c>
    </row>
    <row r="33" spans="1:10" ht="15.75" customHeight="1" x14ac:dyDescent="0.25">
      <c r="A33" s="32" t="s">
        <v>19</v>
      </c>
      <c r="B33" s="15" t="s">
        <v>49</v>
      </c>
      <c r="C33" s="24">
        <v>0</v>
      </c>
      <c r="D33" s="46">
        <f t="shared" si="0"/>
        <v>0</v>
      </c>
      <c r="E33" s="24">
        <v>0</v>
      </c>
      <c r="F33" s="43">
        <f t="shared" si="12"/>
        <v>0</v>
      </c>
      <c r="G33" s="24">
        <v>0</v>
      </c>
      <c r="H33" s="43">
        <f t="shared" si="1"/>
        <v>0</v>
      </c>
      <c r="I33" s="24">
        <v>0</v>
      </c>
      <c r="J33" s="43">
        <f t="shared" si="13"/>
        <v>0</v>
      </c>
    </row>
    <row r="34" spans="1:10" x14ac:dyDescent="0.25">
      <c r="A34" s="33" t="s">
        <v>18</v>
      </c>
      <c r="B34" s="7" t="s">
        <v>50</v>
      </c>
      <c r="C34" s="26">
        <f>SUM(C30:C33)</f>
        <v>1349</v>
      </c>
      <c r="D34" s="1">
        <f t="shared" si="0"/>
        <v>11.600309570900336</v>
      </c>
      <c r="E34" s="27">
        <f>SUM(E30:E33)</f>
        <v>6481541</v>
      </c>
      <c r="F34" s="42">
        <f>E34/E$35*100</f>
        <v>28.006426465242328</v>
      </c>
      <c r="G34" s="26">
        <f>SUM(G30:G33)</f>
        <v>1339</v>
      </c>
      <c r="H34" s="42">
        <f t="shared" si="1"/>
        <v>11.328257191201354</v>
      </c>
      <c r="I34" s="27">
        <f>SUM(I30:I33)</f>
        <v>7520123</v>
      </c>
      <c r="J34" s="42">
        <f>I34/I$35*100</f>
        <v>28.944504708158526</v>
      </c>
    </row>
    <row r="35" spans="1:10" x14ac:dyDescent="0.25">
      <c r="A35" s="16" t="s">
        <v>24</v>
      </c>
      <c r="B35" s="17" t="s">
        <v>51</v>
      </c>
      <c r="C35" s="51">
        <f>C29+C34</f>
        <v>11629</v>
      </c>
      <c r="D35" s="52">
        <f t="shared" ref="D35:F35" si="14">D29+D34</f>
        <v>100</v>
      </c>
      <c r="E35" s="51">
        <f t="shared" si="14"/>
        <v>23143049</v>
      </c>
      <c r="F35" s="50">
        <f t="shared" si="14"/>
        <v>100</v>
      </c>
      <c r="G35" s="51">
        <f>G29+G34</f>
        <v>11820</v>
      </c>
      <c r="H35" s="53">
        <f t="shared" ref="H35:J35" si="15">H29+H34</f>
        <v>100.00000000000001</v>
      </c>
      <c r="I35" s="51">
        <f t="shared" si="15"/>
        <v>25981177</v>
      </c>
      <c r="J35" s="53">
        <f t="shared" si="15"/>
        <v>100</v>
      </c>
    </row>
    <row r="38" spans="1:10" x14ac:dyDescent="0.25">
      <c r="A38" t="s">
        <v>58</v>
      </c>
      <c r="C38" s="19"/>
      <c r="E38" s="21"/>
      <c r="G38" s="19"/>
      <c r="I38" s="21"/>
    </row>
    <row r="39" spans="1:10" x14ac:dyDescent="0.25">
      <c r="C39" s="19"/>
      <c r="E39" s="21"/>
      <c r="G39" s="19"/>
      <c r="I39" s="21"/>
    </row>
    <row r="41" spans="1:10" x14ac:dyDescent="0.25">
      <c r="E41" s="21"/>
      <c r="F41" s="21"/>
      <c r="I41" s="21"/>
      <c r="J41" s="21"/>
    </row>
    <row r="43" spans="1:10" x14ac:dyDescent="0.25">
      <c r="E43" s="21"/>
      <c r="I43" s="21"/>
    </row>
    <row r="45" spans="1:10" x14ac:dyDescent="0.25">
      <c r="B45" s="19"/>
    </row>
  </sheetData>
  <mergeCells count="5">
    <mergeCell ref="B8:B10"/>
    <mergeCell ref="C8:D8"/>
    <mergeCell ref="E8:F8"/>
    <mergeCell ref="G8:H8"/>
    <mergeCell ref="I8:J8"/>
  </mergeCells>
  <pageMargins left="0.39370078740157483" right="0.39370078740157483" top="0.78740157480314965" bottom="0.78740157480314965" header="0.31496062992125984" footer="0.31496062992125984"/>
  <pageSetup paperSize="9" scale="80" orientation="landscape" r:id="rId1"/>
  <headerFooter>
    <oddHeader>&amp;L&amp;G&amp;CStatistika tržišta osiguranja&amp;RMjesečni izvještaj</oddHeader>
    <oddFooter>&amp;CU izvještaj su uključeni podaci zaključno sa 31.01.2025. godine.</oddFooter>
  </headerFooter>
  <ignoredErrors>
    <ignoredError sqref="A11:A28 A34" numberStoredAsText="1"/>
    <ignoredError sqref="A29:A30 A35" twoDigitTextYear="1" numberStoredAsText="1"/>
  </ignoredError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45"/>
  <sheetViews>
    <sheetView showGridLines="0" showRuler="0" view="pageLayout" zoomScale="65" zoomScaleNormal="70" zoomScalePageLayoutView="65" workbookViewId="0">
      <selection activeCell="A5" sqref="A5"/>
    </sheetView>
  </sheetViews>
  <sheetFormatPr defaultColWidth="3.140625" defaultRowHeight="15" x14ac:dyDescent="0.25"/>
  <cols>
    <col min="1" max="1" width="8.42578125" customWidth="1"/>
    <col min="2" max="2" width="53.5703125" customWidth="1"/>
    <col min="3" max="4" width="12.28515625" customWidth="1"/>
    <col min="5" max="5" width="15.42578125" customWidth="1"/>
    <col min="6" max="6" width="10" customWidth="1"/>
    <col min="7" max="8" width="12.28515625" customWidth="1"/>
    <col min="9" max="9" width="15.42578125" customWidth="1"/>
    <col min="10" max="10" width="10" customWidth="1"/>
  </cols>
  <sheetData>
    <row r="1" spans="1:10" x14ac:dyDescent="0.25">
      <c r="B1" s="20"/>
    </row>
    <row r="3" spans="1:10" x14ac:dyDescent="0.25">
      <c r="D3" s="8"/>
      <c r="E3" s="8"/>
      <c r="F3" s="8"/>
      <c r="H3" s="8"/>
      <c r="I3" s="8"/>
      <c r="J3" s="8"/>
    </row>
    <row r="4" spans="1:10" x14ac:dyDescent="0.25">
      <c r="D4" s="8"/>
      <c r="E4" s="8"/>
      <c r="F4" s="8"/>
      <c r="H4" s="8"/>
      <c r="I4" s="8"/>
      <c r="J4" s="8"/>
    </row>
    <row r="5" spans="1:10" x14ac:dyDescent="0.25">
      <c r="A5" s="34" t="s">
        <v>60</v>
      </c>
      <c r="C5" s="3"/>
      <c r="D5" s="3"/>
      <c r="E5" s="3"/>
      <c r="F5" s="3"/>
      <c r="G5" s="3"/>
      <c r="H5" s="3"/>
      <c r="I5" s="3"/>
      <c r="J5" s="3"/>
    </row>
    <row r="6" spans="1:10" x14ac:dyDescent="0.25">
      <c r="C6" s="3"/>
      <c r="D6" s="3"/>
      <c r="E6" s="3"/>
      <c r="F6" s="3"/>
      <c r="G6" s="3"/>
      <c r="H6" s="3"/>
      <c r="I6" s="3"/>
      <c r="J6" s="3"/>
    </row>
    <row r="7" spans="1:10" ht="15.75" thickBot="1" x14ac:dyDescent="0.3">
      <c r="C7" s="3"/>
      <c r="D7" s="3"/>
      <c r="E7" s="3"/>
      <c r="F7" s="3"/>
      <c r="G7" s="3"/>
      <c r="H7" s="3"/>
      <c r="I7" s="3"/>
      <c r="J7" s="3"/>
    </row>
    <row r="8" spans="1:10" ht="18" customHeight="1" x14ac:dyDescent="0.25">
      <c r="A8" s="36"/>
      <c r="B8" s="59" t="s">
        <v>26</v>
      </c>
      <c r="C8" s="59"/>
      <c r="D8" s="59"/>
      <c r="E8" s="59"/>
      <c r="F8" s="59"/>
      <c r="G8" s="59"/>
      <c r="H8" s="59"/>
      <c r="I8" s="59"/>
      <c r="J8" s="60"/>
    </row>
    <row r="9" spans="1:10" ht="38.25" customHeight="1" x14ac:dyDescent="0.25">
      <c r="A9" s="37" t="s">
        <v>52</v>
      </c>
      <c r="B9" s="56"/>
      <c r="C9" s="35" t="s">
        <v>54</v>
      </c>
      <c r="D9" s="35" t="s">
        <v>53</v>
      </c>
      <c r="E9" s="35" t="s">
        <v>55</v>
      </c>
      <c r="F9" s="35" t="s">
        <v>53</v>
      </c>
      <c r="G9" s="35" t="s">
        <v>54</v>
      </c>
      <c r="H9" s="35" t="s">
        <v>53</v>
      </c>
      <c r="I9" s="35" t="s">
        <v>55</v>
      </c>
      <c r="J9" s="38" t="s">
        <v>53</v>
      </c>
    </row>
    <row r="10" spans="1:10" ht="31.5" customHeight="1" thickBot="1" x14ac:dyDescent="0.3">
      <c r="A10" s="39"/>
      <c r="B10" s="57"/>
      <c r="C10" s="11" t="s">
        <v>61</v>
      </c>
      <c r="D10" s="11" t="s">
        <v>25</v>
      </c>
      <c r="E10" s="11" t="s">
        <v>61</v>
      </c>
      <c r="F10" s="11" t="s">
        <v>25</v>
      </c>
      <c r="G10" s="11" t="s">
        <v>62</v>
      </c>
      <c r="H10" s="11" t="s">
        <v>25</v>
      </c>
      <c r="I10" s="11" t="s">
        <v>62</v>
      </c>
      <c r="J10" s="48" t="s">
        <v>25</v>
      </c>
    </row>
    <row r="11" spans="1:10" x14ac:dyDescent="0.25">
      <c r="A11" s="29" t="s">
        <v>0</v>
      </c>
      <c r="B11" s="12" t="s">
        <v>27</v>
      </c>
      <c r="C11" s="24">
        <v>563</v>
      </c>
      <c r="D11" s="43">
        <f>C11/C$35*100</f>
        <v>18.34473769957641</v>
      </c>
      <c r="E11" s="24">
        <v>767598</v>
      </c>
      <c r="F11" s="43">
        <f>E11/E$35*100</f>
        <v>8.9186662920104443</v>
      </c>
      <c r="G11" s="24">
        <v>435</v>
      </c>
      <c r="H11" s="54">
        <f>G11/G$35*100</f>
        <v>14.979338842975206</v>
      </c>
      <c r="I11" s="24">
        <v>414850.2900000001</v>
      </c>
      <c r="J11" s="43">
        <f>I11/I$35*100</f>
        <v>4.9676936445145401</v>
      </c>
    </row>
    <row r="12" spans="1:10" x14ac:dyDescent="0.25">
      <c r="A12" s="29" t="s">
        <v>1</v>
      </c>
      <c r="B12" s="12" t="s">
        <v>28</v>
      </c>
      <c r="C12" s="24">
        <v>68</v>
      </c>
      <c r="D12" s="43">
        <f>C12/C$35*100</f>
        <v>2.2157054415118931</v>
      </c>
      <c r="E12" s="24">
        <v>98395</v>
      </c>
      <c r="F12" s="43">
        <f>E12/E$35*100</f>
        <v>1.1432444714581951</v>
      </c>
      <c r="G12" s="24">
        <v>139</v>
      </c>
      <c r="H12" s="43">
        <f>G12/G$35*100</f>
        <v>4.7865013774104685</v>
      </c>
      <c r="I12" s="24">
        <v>109554.79999999999</v>
      </c>
      <c r="J12" s="43">
        <f>I12/I$35*100</f>
        <v>1.3118821338802999</v>
      </c>
    </row>
    <row r="13" spans="1:10" x14ac:dyDescent="0.25">
      <c r="A13" s="29" t="s">
        <v>2</v>
      </c>
      <c r="B13" s="12" t="s">
        <v>29</v>
      </c>
      <c r="C13" s="24">
        <v>432</v>
      </c>
      <c r="D13" s="43">
        <f t="shared" ref="D13:D28" si="0">C13/C$35*100</f>
        <v>14.076246334310852</v>
      </c>
      <c r="E13" s="24">
        <v>1003449</v>
      </c>
      <c r="F13" s="43">
        <f t="shared" ref="F13:F28" si="1">E13/E$35*100</f>
        <v>11.65900220174048</v>
      </c>
      <c r="G13" s="24">
        <v>529</v>
      </c>
      <c r="H13" s="43">
        <f t="shared" ref="H13:J28" si="2">G13/G$35*100</f>
        <v>18.21625344352617</v>
      </c>
      <c r="I13" s="24">
        <v>1232159.99</v>
      </c>
      <c r="J13" s="43">
        <f t="shared" si="2"/>
        <v>14.754704284642292</v>
      </c>
    </row>
    <row r="14" spans="1:10" x14ac:dyDescent="0.25">
      <c r="A14" s="29" t="s">
        <v>3</v>
      </c>
      <c r="B14" s="12" t="s">
        <v>30</v>
      </c>
      <c r="C14" s="24">
        <v>0</v>
      </c>
      <c r="D14" s="43">
        <f t="shared" si="0"/>
        <v>0</v>
      </c>
      <c r="E14" s="24">
        <v>0</v>
      </c>
      <c r="F14" s="43">
        <f t="shared" si="1"/>
        <v>0</v>
      </c>
      <c r="G14" s="24">
        <v>0</v>
      </c>
      <c r="H14" s="43">
        <f t="shared" si="2"/>
        <v>0</v>
      </c>
      <c r="I14" s="24">
        <v>0</v>
      </c>
      <c r="J14" s="43">
        <f t="shared" si="2"/>
        <v>0</v>
      </c>
    </row>
    <row r="15" spans="1:10" x14ac:dyDescent="0.25">
      <c r="A15" s="29" t="s">
        <v>4</v>
      </c>
      <c r="B15" s="12" t="s">
        <v>31</v>
      </c>
      <c r="C15" s="24">
        <v>0</v>
      </c>
      <c r="D15" s="43">
        <f t="shared" si="0"/>
        <v>0</v>
      </c>
      <c r="E15" s="24">
        <v>0</v>
      </c>
      <c r="F15" s="43">
        <f t="shared" si="1"/>
        <v>0</v>
      </c>
      <c r="G15" s="24">
        <v>0</v>
      </c>
      <c r="H15" s="43">
        <f t="shared" si="2"/>
        <v>0</v>
      </c>
      <c r="I15" s="24">
        <v>0</v>
      </c>
      <c r="J15" s="43">
        <f t="shared" si="2"/>
        <v>0</v>
      </c>
    </row>
    <row r="16" spans="1:10" x14ac:dyDescent="0.25">
      <c r="A16" s="29" t="s">
        <v>5</v>
      </c>
      <c r="B16" s="12" t="s">
        <v>32</v>
      </c>
      <c r="C16" s="24">
        <v>0</v>
      </c>
      <c r="D16" s="43">
        <f t="shared" si="0"/>
        <v>0</v>
      </c>
      <c r="E16" s="24">
        <v>0</v>
      </c>
      <c r="F16" s="43">
        <f t="shared" si="1"/>
        <v>0</v>
      </c>
      <c r="G16" s="24">
        <v>0</v>
      </c>
      <c r="H16" s="43">
        <f t="shared" si="2"/>
        <v>0</v>
      </c>
      <c r="I16" s="24">
        <v>0</v>
      </c>
      <c r="J16" s="43">
        <f t="shared" si="2"/>
        <v>0</v>
      </c>
    </row>
    <row r="17" spans="1:10" x14ac:dyDescent="0.25">
      <c r="A17" s="29" t="s">
        <v>6</v>
      </c>
      <c r="B17" s="12" t="s">
        <v>33</v>
      </c>
      <c r="C17" s="24">
        <v>1</v>
      </c>
      <c r="D17" s="43">
        <f t="shared" si="0"/>
        <v>3.2583903551645491E-2</v>
      </c>
      <c r="E17" s="24">
        <v>580</v>
      </c>
      <c r="F17" s="43">
        <f t="shared" si="1"/>
        <v>6.7389785400249315E-3</v>
      </c>
      <c r="G17" s="24">
        <v>0</v>
      </c>
      <c r="H17" s="43">
        <f t="shared" si="2"/>
        <v>0</v>
      </c>
      <c r="I17" s="24">
        <v>0</v>
      </c>
      <c r="J17" s="43">
        <f t="shared" si="2"/>
        <v>0</v>
      </c>
    </row>
    <row r="18" spans="1:10" x14ac:dyDescent="0.25">
      <c r="A18" s="29" t="s">
        <v>7</v>
      </c>
      <c r="B18" s="12" t="s">
        <v>34</v>
      </c>
      <c r="C18" s="24">
        <v>49</v>
      </c>
      <c r="D18" s="43">
        <f t="shared" si="0"/>
        <v>1.5966112740306289</v>
      </c>
      <c r="E18" s="24">
        <v>506824</v>
      </c>
      <c r="F18" s="43">
        <f t="shared" si="1"/>
        <v>5.888751826844131</v>
      </c>
      <c r="G18" s="24">
        <v>19</v>
      </c>
      <c r="H18" s="43">
        <f t="shared" si="2"/>
        <v>0.65426997245179064</v>
      </c>
      <c r="I18" s="24">
        <v>277802.8</v>
      </c>
      <c r="J18" s="43">
        <f t="shared" si="2"/>
        <v>3.3265957316513952</v>
      </c>
    </row>
    <row r="19" spans="1:10" x14ac:dyDescent="0.25">
      <c r="A19" s="29" t="s">
        <v>8</v>
      </c>
      <c r="B19" s="12" t="s">
        <v>35</v>
      </c>
      <c r="C19" s="24">
        <v>87</v>
      </c>
      <c r="D19" s="43">
        <f t="shared" si="0"/>
        <v>2.8347996089931571</v>
      </c>
      <c r="E19" s="24">
        <v>262007</v>
      </c>
      <c r="F19" s="43">
        <f t="shared" si="1"/>
        <v>3.0442406040281247</v>
      </c>
      <c r="G19" s="24">
        <v>106</v>
      </c>
      <c r="H19" s="43">
        <f t="shared" si="2"/>
        <v>3.6501377410468319</v>
      </c>
      <c r="I19" s="24">
        <v>294946.45</v>
      </c>
      <c r="J19" s="43">
        <f t="shared" si="2"/>
        <v>3.5318852136685868</v>
      </c>
    </row>
    <row r="20" spans="1:10" s="18" customFormat="1" x14ac:dyDescent="0.25">
      <c r="A20" s="29" t="s">
        <v>9</v>
      </c>
      <c r="B20" s="12" t="s">
        <v>36</v>
      </c>
      <c r="C20" s="24">
        <v>1635</v>
      </c>
      <c r="D20" s="43">
        <f t="shared" si="0"/>
        <v>53.27468230694037</v>
      </c>
      <c r="E20" s="24">
        <v>5008363</v>
      </c>
      <c r="F20" s="43">
        <f t="shared" si="1"/>
        <v>58.191811685611874</v>
      </c>
      <c r="G20" s="24">
        <v>1532</v>
      </c>
      <c r="H20" s="43">
        <f t="shared" si="2"/>
        <v>52.754820936639113</v>
      </c>
      <c r="I20" s="24">
        <v>4953894.67</v>
      </c>
      <c r="J20" s="43">
        <f t="shared" si="2"/>
        <v>59.321233854635722</v>
      </c>
    </row>
    <row r="21" spans="1:10" s="18" customFormat="1" x14ac:dyDescent="0.25">
      <c r="A21" s="29" t="s">
        <v>10</v>
      </c>
      <c r="B21" s="12" t="s">
        <v>37</v>
      </c>
      <c r="C21" s="24">
        <v>0</v>
      </c>
      <c r="D21" s="43">
        <f t="shared" si="0"/>
        <v>0</v>
      </c>
      <c r="E21" s="24">
        <v>0</v>
      </c>
      <c r="F21" s="43">
        <f t="shared" si="1"/>
        <v>0</v>
      </c>
      <c r="G21" s="24">
        <v>0</v>
      </c>
      <c r="H21" s="43">
        <f t="shared" si="2"/>
        <v>0</v>
      </c>
      <c r="I21" s="24">
        <v>0</v>
      </c>
      <c r="J21" s="43">
        <f t="shared" si="2"/>
        <v>0</v>
      </c>
    </row>
    <row r="22" spans="1:10" x14ac:dyDescent="0.25">
      <c r="A22" s="29" t="s">
        <v>11</v>
      </c>
      <c r="B22" s="12" t="s">
        <v>38</v>
      </c>
      <c r="C22" s="24">
        <v>0</v>
      </c>
      <c r="D22" s="43">
        <f t="shared" si="0"/>
        <v>0</v>
      </c>
      <c r="E22" s="24">
        <v>0</v>
      </c>
      <c r="F22" s="43">
        <f t="shared" si="1"/>
        <v>0</v>
      </c>
      <c r="G22" s="24">
        <v>0</v>
      </c>
      <c r="H22" s="43">
        <f t="shared" si="2"/>
        <v>0</v>
      </c>
      <c r="I22" s="24">
        <v>0</v>
      </c>
      <c r="J22" s="43">
        <f t="shared" si="2"/>
        <v>0</v>
      </c>
    </row>
    <row r="23" spans="1:10" x14ac:dyDescent="0.25">
      <c r="A23" s="29" t="s">
        <v>12</v>
      </c>
      <c r="B23" s="12" t="s">
        <v>39</v>
      </c>
      <c r="C23" s="24">
        <v>12</v>
      </c>
      <c r="D23" s="43">
        <f t="shared" si="0"/>
        <v>0.39100684261974583</v>
      </c>
      <c r="E23" s="24">
        <v>2938</v>
      </c>
      <c r="F23" s="43">
        <f t="shared" si="1"/>
        <v>3.4136411983781464E-2</v>
      </c>
      <c r="G23" s="24">
        <v>5</v>
      </c>
      <c r="H23" s="43">
        <f t="shared" si="2"/>
        <v>0.17217630853994492</v>
      </c>
      <c r="I23" s="24">
        <v>19044.900000000001</v>
      </c>
      <c r="J23" s="43">
        <f t="shared" si="2"/>
        <v>0.22805631566610438</v>
      </c>
    </row>
    <row r="24" spans="1:10" x14ac:dyDescent="0.25">
      <c r="A24" s="29" t="s">
        <v>13</v>
      </c>
      <c r="B24" s="12" t="s">
        <v>40</v>
      </c>
      <c r="C24" s="24">
        <v>17</v>
      </c>
      <c r="D24" s="43">
        <f t="shared" si="0"/>
        <v>0.55392636037797327</v>
      </c>
      <c r="E24" s="24">
        <v>138556</v>
      </c>
      <c r="F24" s="43">
        <f t="shared" si="1"/>
        <v>1.6098722596408526</v>
      </c>
      <c r="G24" s="24">
        <v>8</v>
      </c>
      <c r="H24" s="43">
        <f t="shared" si="2"/>
        <v>0.27548209366391185</v>
      </c>
      <c r="I24" s="24">
        <v>33467.5</v>
      </c>
      <c r="J24" s="43">
        <f t="shared" si="2"/>
        <v>0.40076213288362483</v>
      </c>
    </row>
    <row r="25" spans="1:10" x14ac:dyDescent="0.25">
      <c r="A25" s="29" t="s">
        <v>14</v>
      </c>
      <c r="B25" s="12" t="s">
        <v>41</v>
      </c>
      <c r="C25" s="24">
        <v>0</v>
      </c>
      <c r="D25" s="43">
        <f t="shared" si="0"/>
        <v>0</v>
      </c>
      <c r="E25" s="24">
        <v>0</v>
      </c>
      <c r="F25" s="43">
        <f t="shared" si="1"/>
        <v>0</v>
      </c>
      <c r="G25" s="24">
        <v>0</v>
      </c>
      <c r="H25" s="43">
        <f t="shared" si="2"/>
        <v>0</v>
      </c>
      <c r="I25" s="24">
        <v>0</v>
      </c>
      <c r="J25" s="43">
        <f t="shared" si="2"/>
        <v>0</v>
      </c>
    </row>
    <row r="26" spans="1:10" x14ac:dyDescent="0.25">
      <c r="A26" s="29" t="s">
        <v>15</v>
      </c>
      <c r="B26" s="12" t="s">
        <v>42</v>
      </c>
      <c r="C26" s="24">
        <v>4</v>
      </c>
      <c r="D26" s="43">
        <f t="shared" si="0"/>
        <v>0.13033561420658196</v>
      </c>
      <c r="E26" s="24">
        <v>2928</v>
      </c>
      <c r="F26" s="43">
        <f t="shared" si="1"/>
        <v>3.4020222698608618E-2</v>
      </c>
      <c r="G26" s="24">
        <v>7</v>
      </c>
      <c r="H26" s="43">
        <f t="shared" si="2"/>
        <v>0.24104683195592286</v>
      </c>
      <c r="I26" s="24">
        <v>2843.9300000000003</v>
      </c>
      <c r="J26" s="43">
        <f t="shared" si="2"/>
        <v>3.405511175234862E-2</v>
      </c>
    </row>
    <row r="27" spans="1:10" x14ac:dyDescent="0.25">
      <c r="A27" s="29" t="s">
        <v>16</v>
      </c>
      <c r="B27" s="12" t="s">
        <v>43</v>
      </c>
      <c r="C27" s="24">
        <v>0</v>
      </c>
      <c r="D27" s="43">
        <f t="shared" si="0"/>
        <v>0</v>
      </c>
      <c r="E27" s="24">
        <v>0</v>
      </c>
      <c r="F27" s="43">
        <f t="shared" si="1"/>
        <v>0</v>
      </c>
      <c r="G27" s="24">
        <v>0</v>
      </c>
      <c r="H27" s="43">
        <f t="shared" si="2"/>
        <v>0</v>
      </c>
      <c r="I27" s="24">
        <v>0</v>
      </c>
      <c r="J27" s="43">
        <f t="shared" si="2"/>
        <v>0</v>
      </c>
    </row>
    <row r="28" spans="1:10" x14ac:dyDescent="0.25">
      <c r="A28" s="29" t="s">
        <v>17</v>
      </c>
      <c r="B28" s="12" t="s">
        <v>44</v>
      </c>
      <c r="C28" s="24">
        <v>2</v>
      </c>
      <c r="D28" s="43">
        <f t="shared" si="0"/>
        <v>6.5167807103290981E-2</v>
      </c>
      <c r="E28" s="24">
        <v>3000</v>
      </c>
      <c r="F28" s="43">
        <f t="shared" si="1"/>
        <v>3.4856785551853092E-2</v>
      </c>
      <c r="G28" s="24">
        <v>15</v>
      </c>
      <c r="H28" s="43">
        <f t="shared" si="2"/>
        <v>0.51652892561983477</v>
      </c>
      <c r="I28" s="24">
        <v>5440.58</v>
      </c>
      <c r="J28" s="43">
        <f t="shared" si="2"/>
        <v>6.5149128107088713E-2</v>
      </c>
    </row>
    <row r="29" spans="1:10" x14ac:dyDescent="0.25">
      <c r="A29" s="30" t="s">
        <v>23</v>
      </c>
      <c r="B29" s="6" t="s">
        <v>45</v>
      </c>
      <c r="C29" s="25">
        <f>SUM(C11:C28)</f>
        <v>2870</v>
      </c>
      <c r="D29" s="44">
        <f>C29/C$35*100</f>
        <v>93.515803193222553</v>
      </c>
      <c r="E29" s="22">
        <f>SUM(E11:E28)+0.6</f>
        <v>7794638.5999999996</v>
      </c>
      <c r="F29" s="44">
        <f>E29/E$35*100</f>
        <v>90.565348711465475</v>
      </c>
      <c r="G29" s="25">
        <f>SUM(G11:G28)</f>
        <v>2795</v>
      </c>
      <c r="H29" s="44">
        <f>G29/G$35*100</f>
        <v>96.246556473829202</v>
      </c>
      <c r="I29" s="22">
        <f>SUM(I11:I28)</f>
        <v>7344005.9100000001</v>
      </c>
      <c r="J29" s="44">
        <f>I29/I$35*100</f>
        <v>87.942017551402003</v>
      </c>
    </row>
    <row r="30" spans="1:10" x14ac:dyDescent="0.25">
      <c r="A30" s="31" t="s">
        <v>22</v>
      </c>
      <c r="B30" s="4" t="s">
        <v>46</v>
      </c>
      <c r="C30" s="24">
        <v>125</v>
      </c>
      <c r="D30" s="43">
        <f>C30/C$35*100</f>
        <v>4.0729879439556864</v>
      </c>
      <c r="E30" s="24">
        <v>713481</v>
      </c>
      <c r="F30" s="43">
        <f>E30/E$35*100</f>
        <v>8.2898847374405662</v>
      </c>
      <c r="G30" s="24">
        <v>104</v>
      </c>
      <c r="H30" s="43">
        <f>G30/G$35*100</f>
        <v>3.5812672176308542</v>
      </c>
      <c r="I30" s="24">
        <v>946428.64999999991</v>
      </c>
      <c r="J30" s="43">
        <f>I30/I$35*100</f>
        <v>11.333166934971828</v>
      </c>
    </row>
    <row r="31" spans="1:10" x14ac:dyDescent="0.25">
      <c r="A31" s="31" t="s">
        <v>20</v>
      </c>
      <c r="B31" s="5" t="s">
        <v>47</v>
      </c>
      <c r="C31" s="24">
        <v>1</v>
      </c>
      <c r="D31" s="43">
        <f>C31/C$35*100</f>
        <v>3.2583903551645491E-2</v>
      </c>
      <c r="E31" s="24">
        <v>2769</v>
      </c>
      <c r="F31" s="43">
        <f>E31/E$35*100</f>
        <v>3.2172813064360407E-2</v>
      </c>
      <c r="G31" s="24">
        <v>1</v>
      </c>
      <c r="H31" s="43">
        <f>G31/G$35*100</f>
        <v>3.4435261707988982E-2</v>
      </c>
      <c r="I31" s="24">
        <v>2931.65</v>
      </c>
      <c r="J31" s="43">
        <f>I31/I$35*100</f>
        <v>3.5105529450012073E-2</v>
      </c>
    </row>
    <row r="32" spans="1:10" x14ac:dyDescent="0.25">
      <c r="A32" s="31" t="s">
        <v>21</v>
      </c>
      <c r="B32" s="15" t="s">
        <v>48</v>
      </c>
      <c r="C32" s="24">
        <v>73</v>
      </c>
      <c r="D32" s="43">
        <f t="shared" ref="D32:D33" si="3">C32/C$35*100</f>
        <v>2.3786249592701205</v>
      </c>
      <c r="E32" s="24">
        <v>95757</v>
      </c>
      <c r="F32" s="43">
        <f t="shared" ref="F32:F33" si="4">E32/E$35*100</f>
        <v>1.1125937380295989</v>
      </c>
      <c r="G32" s="24">
        <v>4</v>
      </c>
      <c r="H32" s="43">
        <f t="shared" ref="H32:J33" si="5">G32/G$35*100</f>
        <v>0.13774104683195593</v>
      </c>
      <c r="I32" s="24">
        <v>57597.43</v>
      </c>
      <c r="J32" s="43">
        <f t="shared" si="5"/>
        <v>0.68970998417614948</v>
      </c>
    </row>
    <row r="33" spans="1:10" ht="15.75" customHeight="1" x14ac:dyDescent="0.25">
      <c r="A33" s="32" t="s">
        <v>19</v>
      </c>
      <c r="B33" s="15" t="s">
        <v>49</v>
      </c>
      <c r="C33" s="24">
        <v>0</v>
      </c>
      <c r="D33" s="43">
        <f t="shared" si="3"/>
        <v>0</v>
      </c>
      <c r="E33" s="24">
        <v>0</v>
      </c>
      <c r="F33" s="43">
        <f t="shared" si="4"/>
        <v>0</v>
      </c>
      <c r="G33" s="24">
        <v>0</v>
      </c>
      <c r="H33" s="43">
        <f t="shared" si="5"/>
        <v>0</v>
      </c>
      <c r="I33" s="24">
        <v>0</v>
      </c>
      <c r="J33" s="43">
        <f t="shared" si="5"/>
        <v>0</v>
      </c>
    </row>
    <row r="34" spans="1:10" x14ac:dyDescent="0.25">
      <c r="A34" s="33" t="s">
        <v>18</v>
      </c>
      <c r="B34" s="7" t="s">
        <v>50</v>
      </c>
      <c r="C34" s="26">
        <f>SUM(C30:C33)</f>
        <v>199</v>
      </c>
      <c r="D34" s="41">
        <f>C34/C$35*100</f>
        <v>6.4841968067774518</v>
      </c>
      <c r="E34" s="27">
        <f>SUM(E30:E33)</f>
        <v>812007</v>
      </c>
      <c r="F34" s="41">
        <f>E34/E$35*100</f>
        <v>9.4346512885345248</v>
      </c>
      <c r="G34" s="26">
        <f>SUM(G30:G33)</f>
        <v>109</v>
      </c>
      <c r="H34" s="41">
        <f>G34/G$35*100</f>
        <v>3.7534435261707988</v>
      </c>
      <c r="I34" s="27">
        <f>SUM(I30:I33)</f>
        <v>1006957.73</v>
      </c>
      <c r="J34" s="41">
        <f>I34/I$35*100</f>
        <v>12.057982448597992</v>
      </c>
    </row>
    <row r="35" spans="1:10" x14ac:dyDescent="0.25">
      <c r="A35" s="16" t="s">
        <v>24</v>
      </c>
      <c r="B35" s="17" t="s">
        <v>51</v>
      </c>
      <c r="C35" s="51">
        <f>C29+C34</f>
        <v>3069</v>
      </c>
      <c r="D35" s="40">
        <v>100</v>
      </c>
      <c r="E35" s="51">
        <f>E29+E34</f>
        <v>8606645.5999999996</v>
      </c>
      <c r="F35" s="40">
        <v>100</v>
      </c>
      <c r="G35" s="51">
        <f>G29+G34</f>
        <v>2904</v>
      </c>
      <c r="H35" s="40">
        <v>100</v>
      </c>
      <c r="I35" s="51">
        <f>I29+I34</f>
        <v>8350963.6400000006</v>
      </c>
      <c r="J35" s="40">
        <v>100</v>
      </c>
    </row>
    <row r="38" spans="1:10" x14ac:dyDescent="0.25">
      <c r="A38" t="s">
        <v>59</v>
      </c>
      <c r="C38" s="19"/>
      <c r="E38" s="21"/>
      <c r="G38" s="19"/>
      <c r="I38" s="21"/>
    </row>
    <row r="39" spans="1:10" x14ac:dyDescent="0.25">
      <c r="C39" s="19"/>
      <c r="E39" s="21"/>
      <c r="G39" s="19"/>
      <c r="I39" s="21"/>
    </row>
    <row r="41" spans="1:10" x14ac:dyDescent="0.25">
      <c r="E41" s="21"/>
      <c r="F41" s="21"/>
      <c r="I41" s="21"/>
      <c r="J41" s="21"/>
    </row>
    <row r="42" spans="1:10" x14ac:dyDescent="0.25">
      <c r="C42" s="23"/>
      <c r="G42" s="23"/>
    </row>
    <row r="43" spans="1:10" x14ac:dyDescent="0.25">
      <c r="E43" s="21"/>
      <c r="I43" s="21"/>
    </row>
    <row r="44" spans="1:10" x14ac:dyDescent="0.25">
      <c r="C44" s="19"/>
      <c r="G44" s="19"/>
    </row>
    <row r="45" spans="1:10" x14ac:dyDescent="0.25">
      <c r="B45" s="19"/>
    </row>
  </sheetData>
  <mergeCells count="5">
    <mergeCell ref="B8:B10"/>
    <mergeCell ref="C8:D8"/>
    <mergeCell ref="E8:F8"/>
    <mergeCell ref="G8:H8"/>
    <mergeCell ref="I8:J8"/>
  </mergeCells>
  <pageMargins left="0.39370078740157483" right="0.39370078740157483" top="0.78740157480314965" bottom="0.78740157480314965" header="0.31496062992125984" footer="0.31496062992125984"/>
  <pageSetup paperSize="9" scale="80" orientation="landscape" r:id="rId1"/>
  <headerFooter>
    <oddHeader>&amp;L&amp;G&amp;CStatistika tržišta osiguranja&amp;RMjesečni izvještaj</oddHeader>
    <oddFooter>&amp;CU izvještaj su uključeni podaci zaključno sa 31.01.2025. godine.</oddFooter>
  </headerFooter>
  <ignoredErrors>
    <ignoredError sqref="A11:A28 A34" numberStoredAsText="1"/>
    <ignoredError sqref="A29:A30 A35" twoDigitTextYear="1" numberStoredAsText="1"/>
    <ignoredError sqref="G29 G34 I34" formula="1"/>
    <ignoredError sqref="J34" evalError="1"/>
  </ignoredError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BiH</vt:lpstr>
      <vt:lpstr>FBiH</vt:lpstr>
      <vt:lpstr>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</dc:creator>
  <cp:lastModifiedBy>Muamer Aganović</cp:lastModifiedBy>
  <cp:lastPrinted>2024-05-23T11:48:17Z</cp:lastPrinted>
  <dcterms:created xsi:type="dcterms:W3CDTF">2018-01-08T12:56:16Z</dcterms:created>
  <dcterms:modified xsi:type="dcterms:W3CDTF">2025-06-02T11:33:21Z</dcterms:modified>
</cp:coreProperties>
</file>