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 - III (2024-2025)/III - 2025/Jezici/BS EVLADA 2X0525/"/>
    </mc:Choice>
  </mc:AlternateContent>
  <xr:revisionPtr revIDLastSave="27" documentId="13_ncr:1_{FEB15EB7-9379-4C6C-BF24-FA982371170A}" xr6:coauthVersionLast="47" xr6:coauthVersionMax="47" xr10:uidLastSave="{B62BF29F-E108-4391-8D01-1004B3FF62DA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21" l="1"/>
  <c r="C38" i="22"/>
  <c r="C37" i="22"/>
  <c r="C32" i="22"/>
  <c r="C38" i="23"/>
  <c r="C32" i="23"/>
  <c r="C37" i="23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3" i="21"/>
  <c r="C37" i="21" s="1"/>
  <c r="C34" i="21"/>
  <c r="C35" i="21"/>
  <c r="C36" i="21"/>
  <c r="E34" i="21"/>
  <c r="E35" i="21"/>
  <c r="E36" i="21"/>
  <c r="E33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14" i="21"/>
  <c r="E37" i="23"/>
  <c r="E32" i="23"/>
  <c r="E37" i="22"/>
  <c r="E32" i="22"/>
  <c r="C32" i="21" l="1"/>
  <c r="E37" i="21"/>
  <c r="E38" i="23"/>
  <c r="E38" i="22"/>
  <c r="F32" i="22" s="1"/>
  <c r="E32" i="21"/>
  <c r="E38" i="21" s="1"/>
  <c r="F37" i="22" l="1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F18" i="21" l="1"/>
  <c r="F25" i="21"/>
  <c r="F24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F38" i="21" l="1"/>
  <c r="D14" i="22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<sst xmlns="http://schemas.openxmlformats.org/spreadsheetml/2006/main" count="328" uniqueCount="73">
  <si>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</si>
  <si>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</si>
  <si>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</si>
  <si>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</si>
  <si>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</si>
  <si>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</si>
  <si>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</si>
  <si>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</si>
  <si>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</si>
  <si>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</si>
  <si>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</si>
  <si>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</si>
  <si>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</si>
  <si>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</si>
  <si>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</si>
  <si>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</si>
  <si>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</si>
  <si>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</si>
  <si>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</si>
  <si>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</si>
  <si>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</si>
  <si>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</si>
  <si>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</si>
  <si>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</si>
  <si>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</si>
  <si>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</si>
  <si>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</si>
  <si>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</si>
  <si>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</si>
  <si>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</si>
  <si>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</si>
  <si>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</si>
  <si>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</si>
  <si>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</si>
  <si>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</si>
  <si>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</si>
  <si>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</si>
  <si>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</si>
  <si>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</si>
  <si>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</si>
  <si>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</si>
  <si>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</si>
  <si>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</si>
  <si>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</si>
  <si>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</si>
  <si>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</si>
  <si>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</si>
  <si>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</si>
  <si>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</si>
  <si>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</si>
  <si>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</si>
  <si>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</si>
  <si>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</si>
  <si>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</si>
  <si>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</si>
  <si>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</si>
  <si>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</si>
  <si>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</si>
  <si>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</si>
  <si>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</si>
  <si>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</si>
  <si>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</si>
  <si>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</si>
  <si>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</si>
  <si>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</si>
  <si>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</si>
  <si>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</si>
  <si>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</si>
  <si>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</si>
  <si>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</si>
  <si>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</si>
  <si>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I-III-2024</t>
  </si>
  <si>
    <t>I-III-2025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</si>
</sst>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164" fontId="9" fillId="3" borderId="54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6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9" xfId="0" applyNumberFormat="1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vertical="center" wrapText="1"/>
    </xf>
    <xf numFmtId="3" fontId="12" fillId="4" borderId="61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7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8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2" xfId="0" applyNumberFormat="1" applyBorder="1"/>
    <xf numFmtId="3" fontId="36" fillId="0" borderId="0" xfId="0" applyNumberFormat="1" applyFont="1"/>
    <xf numFmtId="3" fontId="12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5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3" t="s">
        <v>25</v>
      </c>
      <c r="E13" s="70" t="s">
        <v>72</v>
      </c>
      <c r="F13" s="78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16162743</v>
      </c>
      <c r="D14" s="86">
        <f t="shared" ref="D14:D37" si="0">C14/C$38*100</f>
        <v>6.2298744114360431</v>
      </c>
      <c r="E14" s="48">
        <f>FBiH!E14+RS!E14</f>
        <v>17316971.940000001</v>
      </c>
      <c r="F14" s="86">
        <f t="shared" ref="F14:F37" si="1">E14/E$38*100</f>
        <v>6.2888725666296201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4694432</v>
      </c>
      <c r="D15" s="87">
        <f t="shared" si="0"/>
        <v>1.8094528752345149</v>
      </c>
      <c r="E15" s="48">
        <f>FBiH!E15+RS!E15</f>
        <v>5056241.66</v>
      </c>
      <c r="F15" s="87">
        <f t="shared" si="1"/>
        <v>1.8362367032757236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29243868</v>
      </c>
      <c r="D16" s="87">
        <f t="shared" si="0"/>
        <v>11.271949627895053</v>
      </c>
      <c r="E16" s="48">
        <f>FBiH!E16+RS!E16</f>
        <v>28239994.710000001</v>
      </c>
      <c r="F16" s="87">
        <f t="shared" si="1"/>
        <v>10.255703400619161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7">
        <f t="shared" si="0"/>
        <v>0</v>
      </c>
      <c r="E17" s="48">
        <f>FBiH!E17+RS!E17</f>
        <v>120894</v>
      </c>
      <c r="F17" s="87">
        <f t="shared" si="1"/>
        <v>4.3904151528591159E-2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7">
        <f t="shared" si="0"/>
        <v>0</v>
      </c>
      <c r="E18" s="48">
        <f>FBiH!E18+RS!E18</f>
        <v>1100669.8999999999</v>
      </c>
      <c r="F18" s="87">
        <f t="shared" si="1"/>
        <v>0.39972188919681106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94</v>
      </c>
      <c r="D19" s="87">
        <f t="shared" si="0"/>
        <v>3.6231980838585887E-5</v>
      </c>
      <c r="E19" s="48">
        <f>FBiH!E19+RS!E19</f>
        <v>673226</v>
      </c>
      <c r="F19" s="87">
        <f t="shared" si="1"/>
        <v>0.24449034953750651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1843159</v>
      </c>
      <c r="D20" s="87">
        <f t="shared" si="0"/>
        <v>0.71043937840922466</v>
      </c>
      <c r="E20" s="48">
        <f>FBiH!E20+RS!E20</f>
        <v>5891665.8399999999</v>
      </c>
      <c r="F20" s="87">
        <f t="shared" si="1"/>
        <v>2.1396313282312134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13236760</v>
      </c>
      <c r="D21" s="87">
        <f t="shared" si="0"/>
        <v>5.102064198776171</v>
      </c>
      <c r="E21" s="48">
        <f>FBiH!E21+RS!E21</f>
        <v>12690113.620000001</v>
      </c>
      <c r="F21" s="87">
        <f t="shared" si="1"/>
        <v>4.6085717346395896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17683301</v>
      </c>
      <c r="D22" s="87">
        <f t="shared" si="0"/>
        <v>6.8159683297334741</v>
      </c>
      <c r="E22" s="48">
        <f>FBiH!E22+RS!E22</f>
        <v>16077942.059999999</v>
      </c>
      <c r="F22" s="87">
        <f t="shared" si="1"/>
        <v>5.838903539217406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115489914</v>
      </c>
      <c r="D23" s="87">
        <f t="shared" si="0"/>
        <v>44.515195224446082</v>
      </c>
      <c r="E23" s="48">
        <f>FBiH!E23+RS!E23</f>
        <v>114682471.79000001</v>
      </c>
      <c r="F23" s="87">
        <f t="shared" si="1"/>
        <v>41.648358224076802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10138</v>
      </c>
      <c r="D24" s="87">
        <f t="shared" si="0"/>
        <v>3.9076576781019541E-3</v>
      </c>
      <c r="E24" s="48">
        <f>FBiH!E24+RS!E24</f>
        <v>194081.23</v>
      </c>
      <c r="F24" s="87">
        <f>E24/E$38*100</f>
        <v>7.0482999410850442E-2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4627</v>
      </c>
      <c r="D25" s="87">
        <f t="shared" si="0"/>
        <v>1.7834614397886901E-3</v>
      </c>
      <c r="E25" s="48">
        <f>FBiH!E25+RS!E25</f>
        <v>1368418.5</v>
      </c>
      <c r="F25" s="87">
        <f t="shared" si="1"/>
        <v>0.49695810527013268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4885707</v>
      </c>
      <c r="D26" s="87">
        <f t="shared" si="0"/>
        <v>1.883179174541967</v>
      </c>
      <c r="E26" s="48">
        <f>FBiH!E26+RS!E26</f>
        <v>6105074.25</v>
      </c>
      <c r="F26" s="87">
        <f t="shared" si="1"/>
        <v>2.2171332321314541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2422423</v>
      </c>
      <c r="D27" s="87">
        <f t="shared" si="0"/>
        <v>0.93371472041435877</v>
      </c>
      <c r="E27" s="48">
        <f>FBiH!E27+RS!E27</f>
        <v>10447277.52</v>
      </c>
      <c r="F27" s="87">
        <f t="shared" si="1"/>
        <v>3.7940580616020978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210530</v>
      </c>
      <c r="D28" s="87">
        <f t="shared" si="0"/>
        <v>8.1148073680292393E-2</v>
      </c>
      <c r="E28" s="48">
        <f>FBiH!E28+RS!E28</f>
        <v>250138</v>
      </c>
      <c r="F28" s="87">
        <f t="shared" si="1"/>
        <v>9.0840708844597218E-2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2837706</v>
      </c>
      <c r="D29" s="87">
        <f t="shared" si="0"/>
        <v>1.0937841427397892</v>
      </c>
      <c r="E29" s="48">
        <f>FBiH!E29+RS!E29</f>
        <v>2991692.12</v>
      </c>
      <c r="F29" s="87">
        <f t="shared" si="1"/>
        <v>1.0864699998624592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47628</v>
      </c>
      <c r="D30" s="87">
        <f t="shared" si="0"/>
        <v>1.8358050887023067E-2</v>
      </c>
      <c r="E30" s="48">
        <f>FBiH!E30+RS!E30</f>
        <v>350530.47</v>
      </c>
      <c r="F30" s="87">
        <f t="shared" si="1"/>
        <v>0.12729947615488177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838256</v>
      </c>
      <c r="D31" s="87">
        <f t="shared" si="0"/>
        <v>0.32310292904074095</v>
      </c>
      <c r="E31" s="48">
        <f>FBiH!E31+RS!E31</f>
        <v>914033.47</v>
      </c>
      <c r="F31" s="87">
        <f t="shared" si="1"/>
        <v>0.33194256099627756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209611286</v>
      </c>
      <c r="D32" s="88">
        <f t="shared" si="0"/>
        <v>80.793958488333459</v>
      </c>
      <c r="E32" s="49">
        <f>SUM(E14:E31)</f>
        <v>224471437.08000001</v>
      </c>
      <c r="F32" s="88">
        <f t="shared" si="1"/>
        <v>81.519579031225177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43613516</v>
      </c>
      <c r="D33" s="87">
        <f t="shared" si="0"/>
        <v>16.81068165973786</v>
      </c>
      <c r="E33" s="48">
        <f>FBiH!E33+RS!E33</f>
        <v>44358683.68</v>
      </c>
      <c r="F33" s="87">
        <f t="shared" si="1"/>
        <v>16.109404684232167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98560</v>
      </c>
      <c r="D34" s="87">
        <f t="shared" si="0"/>
        <v>3.7989617355861961E-2</v>
      </c>
      <c r="E34" s="48">
        <f>FBiH!E34+RS!E34</f>
        <v>36761.769999999997</v>
      </c>
      <c r="F34" s="87">
        <f t="shared" si="1"/>
        <v>1.3350491509414995E-2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6115945</v>
      </c>
      <c r="D35" s="87">
        <f t="shared" si="0"/>
        <v>2.3573702345728207</v>
      </c>
      <c r="E35" s="48">
        <f>FBiH!E35+RS!E35</f>
        <v>6492043.2000000002</v>
      </c>
      <c r="F35" s="87">
        <f t="shared" si="1"/>
        <v>2.3576657930332345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0</v>
      </c>
      <c r="D36" s="87">
        <f t="shared" si="0"/>
        <v>0</v>
      </c>
      <c r="E36" s="48">
        <f>FBiH!E36+RS!E36</f>
        <v>0</v>
      </c>
      <c r="F36" s="87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49828021</v>
      </c>
      <c r="D37" s="88">
        <f t="shared" si="0"/>
        <v>19.206041511666541</v>
      </c>
      <c r="E37" s="51">
        <f>SUM(E33:E36)</f>
        <v>50887488.650000006</v>
      </c>
      <c r="F37" s="88">
        <f t="shared" si="1"/>
        <v>18.480420968774819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259439307</v>
      </c>
      <c r="D38" s="79">
        <f>D32+D37</f>
        <v>100</v>
      </c>
      <c r="E38" s="25">
        <f>E32+E37</f>
        <v>275358925.73000002</v>
      </c>
      <c r="F38" s="79">
        <f>F32+F37</f>
        <v>100</v>
      </c>
    </row>
    <row r="40" spans="1:6" x14ac:dyDescent="0.25">
      <c r="B40" s="36"/>
      <c r="C40" s="37"/>
      <c r="E40" s="95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11" t="s">
        <v>71</v>
      </c>
      <c r="D13" s="34" t="s">
        <v>25</v>
      </c>
      <c r="E13" s="11" t="s">
        <v>72</v>
      </c>
      <c r="F13" s="72" t="s">
        <v>25</v>
      </c>
    </row>
    <row r="14" spans="1:9" s="1" customFormat="1" ht="16.5" customHeight="1" x14ac:dyDescent="0.2">
      <c r="A14" s="73" t="s">
        <v>0</v>
      </c>
      <c r="B14" s="12" t="s">
        <v>41</v>
      </c>
      <c r="C14" s="48">
        <v>10990171</v>
      </c>
      <c r="D14" s="89">
        <f>C14/C$38*100</f>
        <v>6.0257373275465884</v>
      </c>
      <c r="E14" s="48">
        <v>10376319</v>
      </c>
      <c r="F14" s="89">
        <f>E14/E$38*100</f>
        <v>5.3036407075849192</v>
      </c>
      <c r="H14" s="45"/>
      <c r="I14" s="45"/>
    </row>
    <row r="15" spans="1:9" s="1" customFormat="1" ht="17.100000000000001" customHeight="1" x14ac:dyDescent="0.2">
      <c r="A15" s="74" t="s">
        <v>1</v>
      </c>
      <c r="B15" s="12" t="s">
        <v>42</v>
      </c>
      <c r="C15" s="48">
        <v>4225863</v>
      </c>
      <c r="D15" s="87">
        <f t="shared" ref="D15:D37" si="0">C15/C$38*100</f>
        <v>2.3169739961460114</v>
      </c>
      <c r="E15" s="48">
        <v>4521830</v>
      </c>
      <c r="F15" s="87">
        <f t="shared" ref="F15:F37" si="1">E15/E$38*100</f>
        <v>2.3112398202848921</v>
      </c>
      <c r="H15" s="45"/>
      <c r="I15" s="45"/>
    </row>
    <row r="16" spans="1:9" s="1" customFormat="1" ht="17.100000000000001" customHeight="1" x14ac:dyDescent="0.2">
      <c r="A16" s="74" t="s">
        <v>2</v>
      </c>
      <c r="B16" s="12" t="s">
        <v>43</v>
      </c>
      <c r="C16" s="48">
        <v>23406798</v>
      </c>
      <c r="D16" s="87">
        <f t="shared" si="0"/>
        <v>12.833577969527758</v>
      </c>
      <c r="E16" s="48">
        <v>22716526</v>
      </c>
      <c r="F16" s="87">
        <f t="shared" si="1"/>
        <v>11.611082121560758</v>
      </c>
      <c r="H16" s="45"/>
      <c r="I16" s="45"/>
    </row>
    <row r="17" spans="1:9" s="1" customFormat="1" ht="17.100000000000001" customHeight="1" x14ac:dyDescent="0.2">
      <c r="A17" s="75" t="s">
        <v>3</v>
      </c>
      <c r="B17" s="12" t="s">
        <v>44</v>
      </c>
      <c r="C17" s="48">
        <v>0</v>
      </c>
      <c r="D17" s="87">
        <f t="shared" si="0"/>
        <v>0</v>
      </c>
      <c r="E17" s="48">
        <v>120894</v>
      </c>
      <c r="F17" s="87">
        <f t="shared" si="1"/>
        <v>6.1792466066508858E-2</v>
      </c>
      <c r="H17" s="45"/>
      <c r="I17" s="45"/>
    </row>
    <row r="18" spans="1:9" s="1" customFormat="1" ht="17.100000000000001" customHeight="1" x14ac:dyDescent="0.2">
      <c r="A18" s="75" t="s">
        <v>4</v>
      </c>
      <c r="B18" s="12" t="s">
        <v>45</v>
      </c>
      <c r="C18" s="48">
        <v>0</v>
      </c>
      <c r="D18" s="87">
        <f t="shared" si="0"/>
        <v>0</v>
      </c>
      <c r="E18" s="48">
        <v>1094200</v>
      </c>
      <c r="F18" s="87">
        <f t="shared" si="1"/>
        <v>0.55927768433482217</v>
      </c>
      <c r="H18" s="45"/>
      <c r="I18" s="45"/>
    </row>
    <row r="19" spans="1:9" s="1" customFormat="1" ht="17.100000000000001" customHeight="1" x14ac:dyDescent="0.2">
      <c r="A19" s="75" t="s">
        <v>5</v>
      </c>
      <c r="B19" s="12" t="s">
        <v>46</v>
      </c>
      <c r="C19" s="48">
        <v>0</v>
      </c>
      <c r="D19" s="87">
        <f t="shared" si="0"/>
        <v>0</v>
      </c>
      <c r="E19" s="48">
        <v>673126</v>
      </c>
      <c r="F19" s="87">
        <f t="shared" si="1"/>
        <v>0.34405442382156964</v>
      </c>
      <c r="H19" s="45"/>
      <c r="I19" s="45"/>
    </row>
    <row r="20" spans="1:9" s="1" customFormat="1" ht="17.100000000000001" customHeight="1" x14ac:dyDescent="0.2">
      <c r="A20" s="75" t="s">
        <v>6</v>
      </c>
      <c r="B20" s="12" t="s">
        <v>47</v>
      </c>
      <c r="C20" s="48">
        <v>1620835</v>
      </c>
      <c r="D20" s="87">
        <f t="shared" si="0"/>
        <v>0.88867825271271705</v>
      </c>
      <c r="E20" s="48">
        <v>5692894</v>
      </c>
      <c r="F20" s="87">
        <f t="shared" si="1"/>
        <v>2.909804947435207</v>
      </c>
      <c r="H20" s="45"/>
      <c r="I20" s="45"/>
    </row>
    <row r="21" spans="1:9" s="1" customFormat="1" ht="17.100000000000001" customHeight="1" x14ac:dyDescent="0.2">
      <c r="A21" s="75" t="s">
        <v>7</v>
      </c>
      <c r="B21" s="12" t="s">
        <v>48</v>
      </c>
      <c r="C21" s="48">
        <v>10545420</v>
      </c>
      <c r="D21" s="87">
        <f t="shared" si="0"/>
        <v>5.7818873726947784</v>
      </c>
      <c r="E21" s="48">
        <v>10005780</v>
      </c>
      <c r="F21" s="87">
        <f t="shared" si="1"/>
        <v>5.1142473664445962</v>
      </c>
      <c r="H21" s="45"/>
      <c r="I21" s="45"/>
    </row>
    <row r="22" spans="1:9" s="1" customFormat="1" ht="17.100000000000001" customHeight="1" x14ac:dyDescent="0.2">
      <c r="A22" s="75" t="s">
        <v>8</v>
      </c>
      <c r="B22" s="12" t="s">
        <v>49</v>
      </c>
      <c r="C22" s="48">
        <v>10341082</v>
      </c>
      <c r="D22" s="87">
        <f t="shared" si="0"/>
        <v>5.669852071875872</v>
      </c>
      <c r="E22" s="48">
        <v>7880436</v>
      </c>
      <c r="F22" s="87">
        <f t="shared" si="1"/>
        <v>4.0279217671620993</v>
      </c>
      <c r="H22" s="45"/>
      <c r="I22" s="45"/>
    </row>
    <row r="23" spans="1:9" s="1" customFormat="1" ht="17.100000000000001" customHeight="1" x14ac:dyDescent="0.2">
      <c r="A23" s="75" t="s">
        <v>9</v>
      </c>
      <c r="B23" s="12" t="s">
        <v>50</v>
      </c>
      <c r="C23" s="48">
        <v>70661406</v>
      </c>
      <c r="D23" s="87">
        <f t="shared" si="0"/>
        <v>38.742533828738829</v>
      </c>
      <c r="E23" s="48">
        <v>68268886</v>
      </c>
      <c r="F23" s="87">
        <f t="shared" si="1"/>
        <v>34.894228179672787</v>
      </c>
      <c r="H23" s="45"/>
      <c r="I23" s="45"/>
    </row>
    <row r="24" spans="1:9" s="1" customFormat="1" ht="17.100000000000001" customHeight="1" x14ac:dyDescent="0.2">
      <c r="A24" s="75" t="s">
        <v>10</v>
      </c>
      <c r="B24" s="12" t="s">
        <v>51</v>
      </c>
      <c r="C24" s="48">
        <v>5340</v>
      </c>
      <c r="D24" s="87">
        <f t="shared" si="0"/>
        <v>2.9278377314692176E-3</v>
      </c>
      <c r="E24" s="48">
        <v>192993</v>
      </c>
      <c r="F24" s="87">
        <f t="shared" si="1"/>
        <v>9.8644377748885348E-2</v>
      </c>
      <c r="H24" s="45"/>
      <c r="I24" s="45"/>
    </row>
    <row r="25" spans="1:9" s="1" customFormat="1" ht="17.100000000000001" customHeight="1" x14ac:dyDescent="0.2">
      <c r="A25" s="75" t="s">
        <v>11</v>
      </c>
      <c r="B25" s="12" t="s">
        <v>52</v>
      </c>
      <c r="C25" s="48">
        <v>3107</v>
      </c>
      <c r="D25" s="87">
        <f t="shared" si="0"/>
        <v>1.7035190696020335E-3</v>
      </c>
      <c r="E25" s="48">
        <v>1367243</v>
      </c>
      <c r="F25" s="87">
        <f t="shared" si="1"/>
        <v>0.69883796286144695</v>
      </c>
      <c r="H25" s="45"/>
      <c r="I25" s="45"/>
    </row>
    <row r="26" spans="1:9" s="1" customFormat="1" ht="17.100000000000001" customHeight="1" x14ac:dyDescent="0.2">
      <c r="A26" s="75" t="s">
        <v>12</v>
      </c>
      <c r="B26" s="12" t="s">
        <v>53</v>
      </c>
      <c r="C26" s="48">
        <v>3560810</v>
      </c>
      <c r="D26" s="87">
        <f t="shared" si="0"/>
        <v>1.9523359311971731</v>
      </c>
      <c r="E26" s="48">
        <v>4866965</v>
      </c>
      <c r="F26" s="87">
        <f t="shared" si="1"/>
        <v>2.4876484325887662</v>
      </c>
      <c r="H26" s="45"/>
      <c r="I26" s="45"/>
    </row>
    <row r="27" spans="1:9" s="1" customFormat="1" ht="17.100000000000001" customHeight="1" x14ac:dyDescent="0.2">
      <c r="A27" s="75" t="s">
        <v>13</v>
      </c>
      <c r="B27" s="12" t="s">
        <v>54</v>
      </c>
      <c r="C27" s="48">
        <v>902952</v>
      </c>
      <c r="D27" s="87">
        <f t="shared" si="0"/>
        <v>0.49507433245423083</v>
      </c>
      <c r="E27" s="48">
        <v>9976260</v>
      </c>
      <c r="F27" s="87">
        <f t="shared" si="1"/>
        <v>5.099158829393267</v>
      </c>
      <c r="H27" s="45"/>
      <c r="I27" s="45"/>
    </row>
    <row r="28" spans="1:9" s="1" customFormat="1" ht="17.100000000000001" customHeight="1" x14ac:dyDescent="0.2">
      <c r="A28" s="75" t="s">
        <v>14</v>
      </c>
      <c r="B28" s="12" t="s">
        <v>55</v>
      </c>
      <c r="C28" s="48">
        <v>202363</v>
      </c>
      <c r="D28" s="87">
        <f t="shared" si="0"/>
        <v>0.1109524394856377</v>
      </c>
      <c r="E28" s="48">
        <v>250138</v>
      </c>
      <c r="F28" s="87">
        <f t="shared" si="1"/>
        <v>0.12785286182063951</v>
      </c>
      <c r="H28" s="45"/>
      <c r="I28" s="45"/>
    </row>
    <row r="29" spans="1:9" s="1" customFormat="1" ht="17.100000000000001" customHeight="1" x14ac:dyDescent="0.2">
      <c r="A29" s="75" t="s">
        <v>15</v>
      </c>
      <c r="B29" s="12" t="s">
        <v>56</v>
      </c>
      <c r="C29" s="48">
        <v>1840875</v>
      </c>
      <c r="D29" s="87">
        <f t="shared" si="0"/>
        <v>1.0093227123442687</v>
      </c>
      <c r="E29" s="48">
        <v>2184134</v>
      </c>
      <c r="F29" s="87">
        <f t="shared" si="1"/>
        <v>1.116374891059178</v>
      </c>
      <c r="H29" s="45"/>
      <c r="I29" s="45"/>
    </row>
    <row r="30" spans="1:9" s="1" customFormat="1" ht="17.100000000000001" customHeight="1" x14ac:dyDescent="0.2">
      <c r="A30" s="75" t="s">
        <v>16</v>
      </c>
      <c r="B30" s="12" t="s">
        <v>57</v>
      </c>
      <c r="C30" s="48">
        <v>47409</v>
      </c>
      <c r="D30" s="87">
        <f t="shared" si="0"/>
        <v>2.5993606556409012E-2</v>
      </c>
      <c r="E30" s="48">
        <v>315800</v>
      </c>
      <c r="F30" s="87">
        <f t="shared" si="1"/>
        <v>0.16141463417376792</v>
      </c>
      <c r="H30" s="45"/>
      <c r="I30" s="45"/>
    </row>
    <row r="31" spans="1:9" s="1" customFormat="1" ht="17.100000000000001" customHeight="1" x14ac:dyDescent="0.2">
      <c r="A31" s="75" t="s">
        <v>17</v>
      </c>
      <c r="B31" s="12" t="s">
        <v>58</v>
      </c>
      <c r="C31" s="48">
        <v>662960</v>
      </c>
      <c r="D31" s="87">
        <f t="shared" si="0"/>
        <v>0.36349050607768396</v>
      </c>
      <c r="E31" s="48">
        <v>693292</v>
      </c>
      <c r="F31" s="87">
        <f t="shared" si="1"/>
        <v>0.35436185736415426</v>
      </c>
      <c r="H31" s="45"/>
      <c r="I31" s="45"/>
    </row>
    <row r="32" spans="1:9" s="1" customFormat="1" ht="17.100000000000001" customHeight="1" x14ac:dyDescent="0.2">
      <c r="A32" s="76" t="s">
        <v>23</v>
      </c>
      <c r="B32" s="6" t="s">
        <v>59</v>
      </c>
      <c r="C32" s="49">
        <f>SUM(C14:C31)</f>
        <v>139017391</v>
      </c>
      <c r="D32" s="88">
        <f t="shared" si="0"/>
        <v>76.221041704159035</v>
      </c>
      <c r="E32" s="49">
        <f>SUM(E14:E31)</f>
        <v>151197716</v>
      </c>
      <c r="F32" s="88">
        <f t="shared" si="1"/>
        <v>77.281583331378272</v>
      </c>
      <c r="H32" s="45"/>
      <c r="I32" s="45"/>
    </row>
    <row r="33" spans="1:9" s="1" customFormat="1" ht="17.100000000000001" customHeight="1" x14ac:dyDescent="0.2">
      <c r="A33" s="77" t="s">
        <v>22</v>
      </c>
      <c r="B33" s="4" t="s">
        <v>60</v>
      </c>
      <c r="C33" s="50">
        <v>37861083</v>
      </c>
      <c r="D33" s="87">
        <f t="shared" si="0"/>
        <v>20.75863433739471</v>
      </c>
      <c r="E33" s="50">
        <v>38637945</v>
      </c>
      <c r="F33" s="87">
        <f t="shared" si="1"/>
        <v>19.748985932239282</v>
      </c>
      <c r="H33" s="45"/>
      <c r="I33" s="45"/>
    </row>
    <row r="34" spans="1:9" s="1" customFormat="1" ht="17.100000000000001" customHeight="1" x14ac:dyDescent="0.2">
      <c r="A34" s="77" t="s">
        <v>20</v>
      </c>
      <c r="B34" s="5" t="s">
        <v>61</v>
      </c>
      <c r="C34" s="50">
        <v>97545</v>
      </c>
      <c r="D34" s="87">
        <f t="shared" si="0"/>
        <v>5.3482384179057076E-2</v>
      </c>
      <c r="E34" s="50">
        <v>35747</v>
      </c>
      <c r="F34" s="87">
        <f t="shared" si="1"/>
        <v>1.8271339226756434E-2</v>
      </c>
      <c r="H34" s="45"/>
      <c r="I34" s="45"/>
    </row>
    <row r="35" spans="1:9" s="1" customFormat="1" ht="17.100000000000001" customHeight="1" x14ac:dyDescent="0.2">
      <c r="A35" s="77" t="s">
        <v>21</v>
      </c>
      <c r="B35" s="15" t="s">
        <v>62</v>
      </c>
      <c r="C35" s="50">
        <v>5411138</v>
      </c>
      <c r="D35" s="87">
        <f t="shared" si="0"/>
        <v>2.9668415742672054</v>
      </c>
      <c r="E35" s="50">
        <v>5773802</v>
      </c>
      <c r="F35" s="87">
        <f t="shared" si="1"/>
        <v>2.9511593971556982</v>
      </c>
      <c r="H35" s="45"/>
      <c r="I35" s="45"/>
    </row>
    <row r="36" spans="1:9" s="1" customFormat="1" ht="17.100000000000001" customHeight="1" x14ac:dyDescent="0.2">
      <c r="A36" s="75" t="s">
        <v>19</v>
      </c>
      <c r="B36" s="15" t="s">
        <v>63</v>
      </c>
      <c r="C36" s="50">
        <v>0</v>
      </c>
      <c r="D36" s="87">
        <f t="shared" si="0"/>
        <v>0</v>
      </c>
      <c r="E36" s="50">
        <v>0</v>
      </c>
      <c r="F36" s="87">
        <f t="shared" si="1"/>
        <v>0</v>
      </c>
      <c r="H36" s="45"/>
      <c r="I36" s="45"/>
    </row>
    <row r="37" spans="1:9" s="1" customFormat="1" ht="17.100000000000001" customHeight="1" x14ac:dyDescent="0.2">
      <c r="A37" s="76" t="s">
        <v>18</v>
      </c>
      <c r="B37" s="7" t="s">
        <v>64</v>
      </c>
      <c r="C37" s="51">
        <f>SUM(C33:C36)</f>
        <v>43369766</v>
      </c>
      <c r="D37" s="90">
        <f t="shared" si="0"/>
        <v>23.778958295840972</v>
      </c>
      <c r="E37" s="51">
        <f>SUM(E33:E36)</f>
        <v>44447494</v>
      </c>
      <c r="F37" s="90">
        <f t="shared" si="1"/>
        <v>22.718416668621735</v>
      </c>
    </row>
    <row r="38" spans="1:9" s="1" customFormat="1" ht="17.100000000000001" customHeight="1" x14ac:dyDescent="0.2">
      <c r="A38" s="81" t="s">
        <v>24</v>
      </c>
      <c r="B38" s="82" t="s">
        <v>65</v>
      </c>
      <c r="C38" s="96">
        <f>C32+C37</f>
        <v>182387157</v>
      </c>
      <c r="D38" s="83">
        <f>D32+D37</f>
        <v>100</v>
      </c>
      <c r="E38" s="96">
        <f>E32+E37</f>
        <v>195645210</v>
      </c>
      <c r="F38" s="83">
        <f>F32+F37</f>
        <v>100</v>
      </c>
    </row>
    <row r="40" spans="1:9" x14ac:dyDescent="0.25">
      <c r="B40" s="36"/>
      <c r="C40" s="37"/>
      <c r="E40" s="95"/>
    </row>
    <row r="41" spans="1:9" x14ac:dyDescent="0.25">
      <c r="A41" s="84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3" t="s">
        <v>25</v>
      </c>
      <c r="E13" s="70" t="s">
        <v>72</v>
      </c>
      <c r="F13" s="78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4">
        <v>5172572</v>
      </c>
      <c r="D14" s="86">
        <f>C14/C$38*100</f>
        <v>6.7130793884401667</v>
      </c>
      <c r="E14" s="94">
        <v>6940652.9400000013</v>
      </c>
      <c r="F14" s="86">
        <f>E14/E$38*100</f>
        <v>8.7069745481553404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59">
        <v>468569</v>
      </c>
      <c r="D15" s="87">
        <f t="shared" ref="D15:D37" si="0">C15/C$38*100</f>
        <v>0.60811930621014465</v>
      </c>
      <c r="E15" s="59">
        <v>534411.66</v>
      </c>
      <c r="F15" s="87">
        <f t="shared" ref="F15:F37" si="1">E15/E$38*100</f>
        <v>0.67041368615925134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59">
        <v>5837070</v>
      </c>
      <c r="D16" s="87">
        <f t="shared" si="0"/>
        <v>7.5754797237974545</v>
      </c>
      <c r="E16" s="59">
        <v>5523468.709999999</v>
      </c>
      <c r="F16" s="87">
        <f t="shared" si="1"/>
        <v>6.9291321567654105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59">
        <v>0</v>
      </c>
      <c r="D17" s="87">
        <f t="shared" si="0"/>
        <v>0</v>
      </c>
      <c r="E17" s="59">
        <v>0</v>
      </c>
      <c r="F17" s="87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59">
        <v>0</v>
      </c>
      <c r="D18" s="87">
        <f t="shared" si="0"/>
        <v>0</v>
      </c>
      <c r="E18" s="59">
        <v>6469.9000000000005</v>
      </c>
      <c r="F18" s="87">
        <f t="shared" si="1"/>
        <v>8.1164200423354156E-3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59">
        <v>94</v>
      </c>
      <c r="D19" s="87">
        <f t="shared" si="0"/>
        <v>1.2199529798973812E-4</v>
      </c>
      <c r="E19" s="59">
        <v>100</v>
      </c>
      <c r="F19" s="87">
        <f t="shared" si="1"/>
        <v>1.2544892567636928E-4</v>
      </c>
    </row>
    <row r="20" spans="1:6" s="1" customFormat="1" ht="16.5" customHeight="1" x14ac:dyDescent="0.25">
      <c r="A20" s="19" t="s">
        <v>6</v>
      </c>
      <c r="B20" s="12" t="s">
        <v>47</v>
      </c>
      <c r="C20" s="59">
        <v>222324</v>
      </c>
      <c r="D20" s="87">
        <f t="shared" si="0"/>
        <v>0.28853704925819723</v>
      </c>
      <c r="E20" s="59">
        <v>198771.84</v>
      </c>
      <c r="F20" s="87">
        <f t="shared" si="1"/>
        <v>0.2493571378271516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59">
        <v>2691340</v>
      </c>
      <c r="D21" s="87">
        <f t="shared" si="0"/>
        <v>3.4928811201244874</v>
      </c>
      <c r="E21" s="59">
        <v>2684333.6200000006</v>
      </c>
      <c r="F21" s="87">
        <f t="shared" si="1"/>
        <v>3.3674676878595933</v>
      </c>
    </row>
    <row r="22" spans="1:6" s="1" customFormat="1" ht="16.5" customHeight="1" x14ac:dyDescent="0.25">
      <c r="A22" s="19" t="s">
        <v>8</v>
      </c>
      <c r="B22" s="12" t="s">
        <v>49</v>
      </c>
      <c r="C22" s="59">
        <v>7342219</v>
      </c>
      <c r="D22" s="87">
        <f t="shared" si="0"/>
        <v>9.5288956894778405</v>
      </c>
      <c r="E22" s="59">
        <v>8197506.0599999996</v>
      </c>
      <c r="F22" s="87">
        <f t="shared" si="1"/>
        <v>10.283683284525265</v>
      </c>
    </row>
    <row r="23" spans="1:6" s="1" customFormat="1" ht="16.5" customHeight="1" x14ac:dyDescent="0.25">
      <c r="A23" s="19" t="s">
        <v>9</v>
      </c>
      <c r="B23" s="12" t="s">
        <v>50</v>
      </c>
      <c r="C23" s="59">
        <v>44828508</v>
      </c>
      <c r="D23" s="87">
        <f t="shared" si="0"/>
        <v>58.179438211652759</v>
      </c>
      <c r="E23" s="59">
        <v>46413585.790000007</v>
      </c>
      <c r="F23" s="87">
        <f t="shared" si="1"/>
        <v>58.225344741434995</v>
      </c>
    </row>
    <row r="24" spans="1:6" s="1" customFormat="1" ht="16.5" customHeight="1" x14ac:dyDescent="0.25">
      <c r="A24" s="19" t="s">
        <v>10</v>
      </c>
      <c r="B24" s="12" t="s">
        <v>51</v>
      </c>
      <c r="C24" s="59">
        <v>4798</v>
      </c>
      <c r="D24" s="87">
        <f t="shared" si="0"/>
        <v>6.2269514867528027E-3</v>
      </c>
      <c r="E24" s="59">
        <v>1088.23</v>
      </c>
      <c r="F24" s="87">
        <f t="shared" si="1"/>
        <v>1.3651728438879532E-3</v>
      </c>
    </row>
    <row r="25" spans="1:6" s="1" customFormat="1" ht="16.5" customHeight="1" x14ac:dyDescent="0.25">
      <c r="A25" s="19" t="s">
        <v>11</v>
      </c>
      <c r="B25" s="12" t="s">
        <v>52</v>
      </c>
      <c r="C25" s="59">
        <v>1520</v>
      </c>
      <c r="D25" s="87">
        <f t="shared" si="0"/>
        <v>1.9726899249404464E-3</v>
      </c>
      <c r="E25" s="59">
        <v>1175.5</v>
      </c>
      <c r="F25" s="87">
        <f t="shared" si="1"/>
        <v>1.4746521213257206E-3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59">
        <v>1324897</v>
      </c>
      <c r="D26" s="87">
        <f t="shared" si="0"/>
        <v>1.7194808970288304</v>
      </c>
      <c r="E26" s="59">
        <v>1238109.25</v>
      </c>
      <c r="F26" s="87">
        <f t="shared" si="1"/>
        <v>1.5531947528247529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59">
        <v>1519471</v>
      </c>
      <c r="D27" s="87">
        <f t="shared" si="0"/>
        <v>1.9720033769336742</v>
      </c>
      <c r="E27" s="59">
        <v>471017.52</v>
      </c>
      <c r="F27" s="87">
        <f t="shared" si="1"/>
        <v>0.59088641858747781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59">
        <v>8167</v>
      </c>
      <c r="D28" s="87">
        <f t="shared" si="0"/>
        <v>1.0599314879597779E-2</v>
      </c>
      <c r="E28" s="59">
        <v>0</v>
      </c>
      <c r="F28" s="87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59">
        <v>996831</v>
      </c>
      <c r="D29" s="87">
        <f t="shared" si="0"/>
        <v>1.2937095201107303</v>
      </c>
      <c r="E29" s="59">
        <v>807558.12000000011</v>
      </c>
      <c r="F29" s="87">
        <f t="shared" si="1"/>
        <v>1.0130729857522851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59">
        <v>219</v>
      </c>
      <c r="D30" s="87">
        <f t="shared" si="0"/>
        <v>2.8422308786970902E-4</v>
      </c>
      <c r="E30" s="59">
        <v>34730.47</v>
      </c>
      <c r="F30" s="87">
        <f t="shared" si="1"/>
        <v>4.3569001497353724E-2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59">
        <v>175296</v>
      </c>
      <c r="D31" s="87">
        <f t="shared" si="0"/>
        <v>0.22750306123839503</v>
      </c>
      <c r="E31" s="59">
        <v>220741.47</v>
      </c>
      <c r="F31" s="87">
        <f t="shared" si="1"/>
        <v>0.27691780263722499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70593895</v>
      </c>
      <c r="D32" s="88">
        <f t="shared" si="0"/>
        <v>91.618332518949828</v>
      </c>
      <c r="E32" s="49">
        <f>SUM(E14:E31)</f>
        <v>73273721.080000013</v>
      </c>
      <c r="F32" s="88">
        <f t="shared" si="1"/>
        <v>91.921095897959333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1">
        <v>5752433</v>
      </c>
      <c r="D33" s="87">
        <f t="shared" si="0"/>
        <v>7.4656359361808855</v>
      </c>
      <c r="E33" s="91">
        <v>5720738.6799999997</v>
      </c>
      <c r="F33" s="87">
        <f t="shared" si="1"/>
        <v>7.1766052148125077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1">
        <v>1015</v>
      </c>
      <c r="D34" s="87">
        <f t="shared" si="0"/>
        <v>1.3172896538253638E-3</v>
      </c>
      <c r="E34" s="91">
        <v>1014.77</v>
      </c>
      <c r="F34" s="87">
        <f t="shared" si="1"/>
        <v>1.2730180630860924E-3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1">
        <v>704807</v>
      </c>
      <c r="D35" s="87">
        <f t="shared" si="0"/>
        <v>0.91471425521546124</v>
      </c>
      <c r="E35" s="91">
        <v>718241.20000000007</v>
      </c>
      <c r="F35" s="87">
        <f t="shared" si="1"/>
        <v>0.90102586916506278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1">
        <v>0</v>
      </c>
      <c r="D36" s="87">
        <f t="shared" si="0"/>
        <v>0</v>
      </c>
      <c r="E36" s="91">
        <v>0</v>
      </c>
      <c r="F36" s="87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6458255</v>
      </c>
      <c r="D37" s="80">
        <f t="shared" si="0"/>
        <v>8.3816674810501723</v>
      </c>
      <c r="E37" s="51">
        <f>SUM(E33:E36)</f>
        <v>6439994.6499999994</v>
      </c>
      <c r="F37" s="80">
        <f t="shared" si="1"/>
        <v>8.0789041020406565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77052150</v>
      </c>
      <c r="D38" s="79">
        <f>D32+D37</f>
        <v>100</v>
      </c>
      <c r="E38" s="25">
        <f>E32+E37</f>
        <v>79713715.730000019</v>
      </c>
      <c r="F38" s="79">
        <f>F32+F37</f>
        <v>99.999999999999986</v>
      </c>
    </row>
    <row r="40" spans="1:6" x14ac:dyDescent="0.25">
      <c r="C40" s="37"/>
      <c r="E40" s="95"/>
    </row>
    <row r="41" spans="1:6" x14ac:dyDescent="0.25">
      <c r="A41" s="84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osiguranja&amp;RKvartalni izvještaj</oddHeader>
    <oddFooter>&amp;CU izvještaj su uključeni podaci zaključno sa 31.03.2025.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2025-05-22T09:59:29Z</dcterms:modified>
</cp:coreProperties>
</file>