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II - 2025/Jezici/BS EVLADA 2X0525/"/>
    </mc:Choice>
  </mc:AlternateContent>
  <xr:revisionPtr revIDLastSave="77" documentId="13_ncr:1_{E29EB26E-B7AF-4690-A6E3-23B74090A817}" xr6:coauthVersionLast="47" xr6:coauthVersionMax="47" xr10:uidLastSave="{0BD4DC48-26BD-4173-AE82-83C029909D9B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5" l="1"/>
  <c r="M12" i="25"/>
  <c r="M13" i="25"/>
  <c r="M14" i="25"/>
  <c r="M15" i="25"/>
  <c r="M16" i="25"/>
  <c r="M17" i="25"/>
  <c r="M19" i="25"/>
  <c r="M20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11" i="25"/>
  <c r="E21" i="23"/>
  <c r="F18" i="23" s="1"/>
  <c r="C21" i="23"/>
  <c r="D20" i="23" s="1"/>
  <c r="G20" i="23"/>
  <c r="F20" i="23"/>
  <c r="G19" i="23"/>
  <c r="F19" i="23"/>
  <c r="G18" i="23"/>
  <c r="G17" i="23"/>
  <c r="G16" i="23"/>
  <c r="G15" i="23"/>
  <c r="F15" i="23"/>
  <c r="G14" i="23"/>
  <c r="F14" i="23"/>
  <c r="G13" i="23"/>
  <c r="F13" i="23"/>
  <c r="G12" i="23"/>
  <c r="G11" i="23"/>
  <c r="G21" i="23" s="1"/>
  <c r="G25" i="24"/>
  <c r="F25" i="24"/>
  <c r="E25" i="24"/>
  <c r="C25" i="24"/>
  <c r="G24" i="24"/>
  <c r="H24" i="24" s="1"/>
  <c r="F24" i="24"/>
  <c r="D24" i="24"/>
  <c r="G23" i="24"/>
  <c r="H23" i="24" s="1"/>
  <c r="F23" i="24"/>
  <c r="D23" i="24"/>
  <c r="H22" i="24"/>
  <c r="G22" i="24"/>
  <c r="F22" i="24"/>
  <c r="D22" i="24"/>
  <c r="G21" i="24"/>
  <c r="H21" i="24" s="1"/>
  <c r="F21" i="24"/>
  <c r="D21" i="24"/>
  <c r="G20" i="24"/>
  <c r="H20" i="24" s="1"/>
  <c r="F20" i="24"/>
  <c r="D20" i="24"/>
  <c r="H19" i="24"/>
  <c r="G19" i="24"/>
  <c r="F19" i="24"/>
  <c r="D19" i="24"/>
  <c r="G18" i="24"/>
  <c r="H18" i="24" s="1"/>
  <c r="F18" i="24"/>
  <c r="D18" i="24"/>
  <c r="G17" i="24"/>
  <c r="H17" i="24" s="1"/>
  <c r="F17" i="24"/>
  <c r="D17" i="24"/>
  <c r="H16" i="24"/>
  <c r="G16" i="24"/>
  <c r="F16" i="24"/>
  <c r="D16" i="24"/>
  <c r="G15" i="24"/>
  <c r="H15" i="24" s="1"/>
  <c r="F15" i="24"/>
  <c r="D15" i="24"/>
  <c r="G14" i="24"/>
  <c r="H14" i="24" s="1"/>
  <c r="F14" i="24"/>
  <c r="D14" i="24"/>
  <c r="H13" i="24"/>
  <c r="G13" i="24"/>
  <c r="F13" i="24"/>
  <c r="D13" i="24"/>
  <c r="G12" i="24"/>
  <c r="H12" i="24" s="1"/>
  <c r="F12" i="24"/>
  <c r="D12" i="24"/>
  <c r="G11" i="24"/>
  <c r="H11" i="24" s="1"/>
  <c r="F11" i="24"/>
  <c r="D11" i="24"/>
  <c r="D25" i="24" s="1"/>
  <c r="H15" i="23" l="1"/>
  <c r="F16" i="23"/>
  <c r="F11" i="23"/>
  <c r="F17" i="23"/>
  <c r="F12" i="23"/>
  <c r="H17" i="23"/>
  <c r="H14" i="23"/>
  <c r="H13" i="23"/>
  <c r="H12" i="23"/>
  <c r="H20" i="23"/>
  <c r="H16" i="23"/>
  <c r="H18" i="23"/>
  <c r="H19" i="23"/>
  <c r="D14" i="23"/>
  <c r="D17" i="23"/>
  <c r="D13" i="23"/>
  <c r="D18" i="23"/>
  <c r="D15" i="23"/>
  <c r="H11" i="23"/>
  <c r="D12" i="23"/>
  <c r="D11" i="23"/>
  <c r="D16" i="23"/>
  <c r="D19" i="23"/>
  <c r="H25" i="24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M21" i="25" s="1"/>
  <c r="I20" i="25"/>
  <c r="I19" i="25"/>
  <c r="I18" i="25"/>
  <c r="I17" i="25"/>
  <c r="I16" i="25"/>
  <c r="I15" i="25"/>
  <c r="I14" i="25"/>
  <c r="I13" i="25"/>
  <c r="I12" i="25"/>
  <c r="I11" i="25"/>
  <c r="E11" i="25"/>
  <c r="C11" i="25"/>
  <c r="I35" i="25" l="1"/>
  <c r="M18" i="25"/>
  <c r="M35" i="25" s="1"/>
  <c r="F21" i="23"/>
  <c r="D21" i="23"/>
  <c r="H21" i="23"/>
  <c r="G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I21" i="23"/>
  <c r="J11" i="23" s="1"/>
  <c r="M20" i="23"/>
  <c r="M19" i="23"/>
  <c r="M18" i="23"/>
  <c r="M17" i="23"/>
  <c r="M16" i="23"/>
  <c r="M15" i="23"/>
  <c r="M14" i="23"/>
  <c r="M13" i="23"/>
  <c r="M12" i="23"/>
  <c r="M11" i="23"/>
  <c r="J19" i="23" l="1"/>
  <c r="J20" i="23"/>
  <c r="J13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M25" i="24"/>
  <c r="N18" i="24" s="1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L12" i="24"/>
  <c r="L15" i="24"/>
  <c r="L18" i="24"/>
  <c r="L21" i="24"/>
  <c r="L24" i="24"/>
  <c r="L22" i="24"/>
  <c r="J32" i="25"/>
  <c r="L12" i="23"/>
  <c r="L14" i="23"/>
  <c r="L17" i="23"/>
  <c r="L20" i="23"/>
  <c r="L13" i="23"/>
  <c r="L15" i="23"/>
  <c r="L18" i="23"/>
  <c r="L11" i="23"/>
  <c r="L16" i="23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N30" i="25" l="1"/>
  <c r="J21" i="23"/>
  <c r="J11" i="25"/>
  <c r="J34" i="25"/>
  <c r="J26" i="25"/>
  <c r="J13" i="25"/>
  <c r="J19" i="25"/>
  <c r="J17" i="25"/>
  <c r="J24" i="25"/>
  <c r="J33" i="25"/>
  <c r="J27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D11" i="25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<sst xmlns="http://schemas.openxmlformats.org/spreadsheetml/2006/main" count="333" uniqueCount="90">
  <si>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</si>
  <si>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</si>
  <si>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</si>
  <si>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</si>
  <si>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</si>
  <si>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</si>
  <si>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</si>
  <si>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</si>
  <si>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</si>
  <si>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</si>
  <si>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</si>
  <si>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</si>
  <si>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</si>
  <si>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</si>
  <si>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</si>
  <si>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</si>
  <si>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</si>
  <si>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</si>
  <si>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</si>
  <si>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</si>
  <si>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</si>
  <si>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</si>
  <si>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</si>
  <si>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</si>
  <si>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</si>
  <si>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</si>
  <si>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</si>
  <si>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</si>
  <si>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</si>
  <si>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</si>
  <si>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</si>
  <si>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</si>
  <si>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</si>
  <si>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</si>
  <si>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</si>
  <si>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</si>
  <si>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</si>
  <si>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</si>
  <si>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</si>
  <si>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</si>
  <si>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</si>
  <si>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</si>
  <si>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</si>
  <si>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</si>
  <si>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</si>
  <si>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</si>
  <si>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</si>
  <si>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</si>
  <si>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</si>
  <si>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</si>
  <si>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</si>
  <si>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</si>
  <si>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</si>
  <si>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</si>
  <si>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</si>
  <si>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</si>
  <si>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</si>
  <si>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</si>
  <si>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</si>
  <si>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</si>
  <si>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</si>
  <si>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</si>
  <si>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</si>
  <si>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</si>
  <si>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</si>
  <si>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</si>
  <si>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</si>
  <si>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</si>
  <si>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</si>
  <si>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</si>
  <si>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</si>
  <si>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</si>
  <si>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</si>
  <si>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</si>
  <si>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</si>
  <si>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</si>
  <si>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</si>
  <si>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</si>
  <si>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</si>
  <si>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</si>
  <si>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</si>
  <si>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</si>
  <si>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I-III-2024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</si>
  <si>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</si>
  <si>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</si>
  <si>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</si>
  <si>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</si>
  <si>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</t>
  </si>
  <si>
    <t>ASA Central osiguranje d.d**</t>
  </si>
  <si>
    <t>I-III-2025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</si>
</sst>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0" fillId="0" borderId="0" xfId="0" applyNumberFormat="1" applyFont="1" applyFill="1" applyBorder="1"/>
    <xf numFmtId="3" fontId="0" fillId="0" borderId="0" xfId="0" applyNumberFormat="1"/>
    <xf numFmtId="0" fontId="7" fillId="2" borderId="13" xfId="0" applyFont="1" applyFill="1" applyBorder="1" applyAlignment="1">
      <alignment horizontal="center" vertical="center" wrapText="1"/>
    </xf>
    <xf numFmtId="169" fontId="2" fillId="0" borderId="0" xfId="6" applyNumberFormat="1" applyFont="1" applyBorder="1" applyAlignment="1">
      <alignment horizontal="right" vertical="center"/>
    </xf>
    <xf numFmtId="169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6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6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6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6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6"/>
      <c r="B5" s="1"/>
      <c r="C5" s="74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6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7"/>
      <c r="B7" s="75"/>
      <c r="C7" s="75"/>
      <c r="D7" s="75"/>
      <c r="E7" s="75"/>
      <c r="F7" s="75"/>
      <c r="G7" s="75"/>
      <c r="H7" s="75"/>
      <c r="O7" s="1"/>
      <c r="P7" s="1"/>
      <c r="Q7" s="1"/>
      <c r="R7" s="1"/>
      <c r="S7" s="1"/>
    </row>
    <row r="8" spans="1:19" ht="24.75" customHeight="1" x14ac:dyDescent="0.25">
      <c r="A8" s="87" t="s">
        <v>59</v>
      </c>
      <c r="B8" s="90" t="s">
        <v>10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  <c r="O8" s="1"/>
      <c r="P8" s="1"/>
      <c r="Q8" s="1"/>
      <c r="R8" s="1"/>
      <c r="S8" s="1"/>
    </row>
    <row r="9" spans="1:19" ht="21.75" customHeight="1" x14ac:dyDescent="0.25">
      <c r="A9" s="88"/>
      <c r="B9" s="85"/>
      <c r="C9" s="85" t="s">
        <v>82</v>
      </c>
      <c r="D9" s="85"/>
      <c r="E9" s="85" t="s">
        <v>82</v>
      </c>
      <c r="F9" s="85"/>
      <c r="G9" s="85" t="s">
        <v>82</v>
      </c>
      <c r="H9" s="85"/>
      <c r="I9" s="85" t="s">
        <v>89</v>
      </c>
      <c r="J9" s="85"/>
      <c r="K9" s="85" t="s">
        <v>89</v>
      </c>
      <c r="L9" s="85"/>
      <c r="M9" s="85" t="s">
        <v>89</v>
      </c>
      <c r="N9" s="86"/>
      <c r="O9" s="1"/>
      <c r="P9" s="1"/>
      <c r="Q9" s="1"/>
      <c r="R9" s="1"/>
      <c r="S9" s="1"/>
    </row>
    <row r="10" spans="1:19" ht="18.75" customHeight="1" thickBot="1" x14ac:dyDescent="0.3">
      <c r="A10" s="89"/>
      <c r="B10" s="91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3" t="s">
        <v>76</v>
      </c>
      <c r="I10" s="67" t="s">
        <v>26</v>
      </c>
      <c r="J10" s="73" t="s">
        <v>76</v>
      </c>
      <c r="K10" s="67" t="s">
        <v>26</v>
      </c>
      <c r="L10" s="73" t="s">
        <v>76</v>
      </c>
      <c r="M10" s="67" t="s">
        <v>26</v>
      </c>
      <c r="N10" s="66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22918493</v>
      </c>
      <c r="D11" s="69">
        <f t="shared" ref="D11:D26" si="0">C11/C$35*100</f>
        <v>10.933806884175185</v>
      </c>
      <c r="E11" s="61">
        <f>FBiH!E11</f>
        <v>2198404</v>
      </c>
      <c r="F11" s="70">
        <f t="shared" ref="F11:F34" si="1">E11/E$35*100</f>
        <v>4.4119833697589552</v>
      </c>
      <c r="G11" s="61">
        <f>C11+E11</f>
        <v>25116897</v>
      </c>
      <c r="H11" s="70">
        <f t="shared" ref="H11:H34" si="2">G11/G$35*100</f>
        <v>9.6812227430226887</v>
      </c>
      <c r="I11" s="81">
        <f>FBiH!I11</f>
        <v>26089164</v>
      </c>
      <c r="J11" s="69">
        <f t="shared" ref="J11:J34" si="3">I11/I$35*100</f>
        <v>11.622487025833667</v>
      </c>
      <c r="K11" s="61">
        <f>FBiH!K11</f>
        <v>2621314</v>
      </c>
      <c r="L11" s="70">
        <f t="shared" ref="L11:L34" si="4">K11/K$35*100</f>
        <v>5.1511955513095566</v>
      </c>
      <c r="M11" s="61">
        <f>I11+K11</f>
        <v>28710478</v>
      </c>
      <c r="N11" s="70">
        <f t="shared" ref="N11:N34" si="5">M11/M$35*100</f>
        <v>10.426565151412749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87</v>
      </c>
      <c r="C12" s="61">
        <f>FBiH!C12</f>
        <v>29033104</v>
      </c>
      <c r="D12" s="69">
        <f t="shared" si="0"/>
        <v>13.850926078960521</v>
      </c>
      <c r="E12" s="61">
        <f>FBiH!E12</f>
        <v>0</v>
      </c>
      <c r="F12" s="70">
        <f t="shared" si="1"/>
        <v>0</v>
      </c>
      <c r="G12" s="61">
        <f t="shared" ref="G12:G34" si="6">C12+E12</f>
        <v>29033104</v>
      </c>
      <c r="H12" s="70">
        <f t="shared" si="2"/>
        <v>11.190711445977703</v>
      </c>
      <c r="I12" s="81">
        <f>FBiH!I12</f>
        <v>33311668</v>
      </c>
      <c r="J12" s="69">
        <f t="shared" si="3"/>
        <v>14.840047352183403</v>
      </c>
      <c r="K12" s="61">
        <f>FBiH!K12</f>
        <v>0</v>
      </c>
      <c r="L12" s="70">
        <f t="shared" si="4"/>
        <v>0</v>
      </c>
      <c r="M12" s="61">
        <f t="shared" ref="M12:M34" si="7">I12+K12</f>
        <v>33311668</v>
      </c>
      <c r="N12" s="70">
        <f t="shared" si="5"/>
        <v>12.097544203347336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4122687</v>
      </c>
      <c r="D13" s="69">
        <f t="shared" si="0"/>
        <v>1.9668249348637166</v>
      </c>
      <c r="E13" s="61">
        <f>RS!E11</f>
        <v>0</v>
      </c>
      <c r="F13" s="70">
        <f t="shared" si="1"/>
        <v>0</v>
      </c>
      <c r="G13" s="61">
        <f t="shared" si="6"/>
        <v>4122687</v>
      </c>
      <c r="H13" s="70">
        <f t="shared" si="2"/>
        <v>1.5890757184999396</v>
      </c>
      <c r="I13" s="81">
        <f>RS!I11</f>
        <v>4286443.3599999994</v>
      </c>
      <c r="J13" s="69">
        <f t="shared" si="3"/>
        <v>1.9095718183446149</v>
      </c>
      <c r="K13" s="61">
        <f>RS!K11</f>
        <v>0</v>
      </c>
      <c r="L13" s="70">
        <f t="shared" si="4"/>
        <v>0</v>
      </c>
      <c r="M13" s="61">
        <f t="shared" si="7"/>
        <v>4286443.3599999994</v>
      </c>
      <c r="N13" s="70">
        <f t="shared" si="5"/>
        <v>1.556674917111466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6453951</v>
      </c>
      <c r="D14" s="69">
        <f t="shared" si="0"/>
        <v>3.0790093342493909</v>
      </c>
      <c r="E14" s="61">
        <f>FBiH!E13</f>
        <v>0</v>
      </c>
      <c r="F14" s="70">
        <f t="shared" si="1"/>
        <v>0</v>
      </c>
      <c r="G14" s="61">
        <f t="shared" si="6"/>
        <v>6453951</v>
      </c>
      <c r="H14" s="70">
        <f t="shared" si="2"/>
        <v>2.4876535188066438</v>
      </c>
      <c r="I14" s="81">
        <f>FBiH!I13</f>
        <v>7814378</v>
      </c>
      <c r="J14" s="69">
        <f t="shared" si="3"/>
        <v>3.4812348498388079</v>
      </c>
      <c r="K14" s="61">
        <f>FBiH!K13</f>
        <v>0</v>
      </c>
      <c r="L14" s="70">
        <f t="shared" si="4"/>
        <v>0</v>
      </c>
      <c r="M14" s="61">
        <f t="shared" si="7"/>
        <v>7814378</v>
      </c>
      <c r="N14" s="70">
        <f t="shared" si="5"/>
        <v>2.8378880119922232</v>
      </c>
      <c r="O14" s="1"/>
      <c r="P14" s="1"/>
      <c r="Q14" s="1"/>
      <c r="R14" s="1"/>
      <c r="S14" s="1"/>
    </row>
    <row r="15" spans="1:19" ht="15" customHeight="1" x14ac:dyDescent="0.25">
      <c r="A15" s="15" t="s">
        <v>31</v>
      </c>
      <c r="B15" s="7" t="s">
        <v>2</v>
      </c>
      <c r="C15" s="61">
        <f>FBiH!C14</f>
        <v>11963855</v>
      </c>
      <c r="D15" s="69">
        <f t="shared" si="0"/>
        <v>5.7076388120402912</v>
      </c>
      <c r="E15" s="61">
        <f>FBiH!E14</f>
        <v>3190439</v>
      </c>
      <c r="F15" s="70">
        <f t="shared" si="1"/>
        <v>6.4029012912232659</v>
      </c>
      <c r="G15" s="61">
        <f t="shared" si="6"/>
        <v>15154294</v>
      </c>
      <c r="H15" s="70">
        <f t="shared" si="2"/>
        <v>5.8411712134366072</v>
      </c>
      <c r="I15" s="81">
        <f>FBiH!I14</f>
        <v>12871448</v>
      </c>
      <c r="J15" s="69">
        <f t="shared" si="3"/>
        <v>5.7341138789917805</v>
      </c>
      <c r="K15" s="61">
        <f>FBiH!K14</f>
        <v>2775321</v>
      </c>
      <c r="L15" s="70">
        <f t="shared" si="4"/>
        <v>5.4538377274359311</v>
      </c>
      <c r="M15" s="61">
        <f t="shared" si="7"/>
        <v>15646769</v>
      </c>
      <c r="N15" s="70">
        <f t="shared" si="5"/>
        <v>5.682317667703245</v>
      </c>
      <c r="O15" s="1"/>
      <c r="P15" s="1"/>
      <c r="Q15" s="1"/>
      <c r="R15" s="1"/>
      <c r="S15" s="1"/>
    </row>
    <row r="16" spans="1:19" ht="15.75" customHeight="1" x14ac:dyDescent="0.25">
      <c r="A16" s="15" t="s">
        <v>32</v>
      </c>
      <c r="B16" s="7" t="s">
        <v>13</v>
      </c>
      <c r="C16" s="61">
        <f>RS!C12</f>
        <v>6440677</v>
      </c>
      <c r="D16" s="69">
        <f t="shared" si="0"/>
        <v>3.0726766599072977</v>
      </c>
      <c r="E16" s="61">
        <f>RS!E12</f>
        <v>0</v>
      </c>
      <c r="F16" s="70">
        <f t="shared" si="1"/>
        <v>0</v>
      </c>
      <c r="G16" s="61">
        <f t="shared" si="6"/>
        <v>6440677</v>
      </c>
      <c r="H16" s="70">
        <f t="shared" si="2"/>
        <v>2.4825371005368675</v>
      </c>
      <c r="I16" s="81">
        <f>RS!I12</f>
        <v>6012682.71</v>
      </c>
      <c r="J16" s="69">
        <f t="shared" si="3"/>
        <v>2.6785958640694432</v>
      </c>
      <c r="K16" s="61">
        <f>RS!K12</f>
        <v>0</v>
      </c>
      <c r="L16" s="70">
        <f t="shared" si="4"/>
        <v>0</v>
      </c>
      <c r="M16" s="61">
        <f t="shared" si="7"/>
        <v>6012682.71</v>
      </c>
      <c r="N16" s="70">
        <f t="shared" si="5"/>
        <v>2.1835800856602932</v>
      </c>
      <c r="O16" s="1"/>
      <c r="P16" s="1"/>
      <c r="Q16" s="1"/>
      <c r="R16" s="1"/>
      <c r="S16" s="1"/>
    </row>
    <row r="17" spans="1:19" x14ac:dyDescent="0.25">
      <c r="A17" s="15" t="s">
        <v>33</v>
      </c>
      <c r="B17" s="7" t="s">
        <v>14</v>
      </c>
      <c r="C17" s="61">
        <f>RS!C13</f>
        <v>7895842</v>
      </c>
      <c r="D17" s="69">
        <f t="shared" si="0"/>
        <v>3.76689739661153</v>
      </c>
      <c r="E17" s="61">
        <f>RS!E13</f>
        <v>0</v>
      </c>
      <c r="F17" s="70">
        <f t="shared" si="1"/>
        <v>0</v>
      </c>
      <c r="G17" s="61">
        <f t="shared" si="6"/>
        <v>7895842</v>
      </c>
      <c r="H17" s="70">
        <f t="shared" si="2"/>
        <v>3.0434255133392374</v>
      </c>
      <c r="I17" s="81">
        <f>RS!I13</f>
        <v>9594406.0099999998</v>
      </c>
      <c r="J17" s="69">
        <f t="shared" si="3"/>
        <v>4.2742212579830294</v>
      </c>
      <c r="K17" s="61">
        <f>RS!K13</f>
        <v>0</v>
      </c>
      <c r="L17" s="70">
        <f t="shared" si="4"/>
        <v>0</v>
      </c>
      <c r="M17" s="61">
        <f t="shared" si="7"/>
        <v>9594406.0099999998</v>
      </c>
      <c r="N17" s="70">
        <f t="shared" si="5"/>
        <v>3.4843271976304622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61">
        <f>FBiH!C15</f>
        <v>20592435</v>
      </c>
      <c r="D18" s="69">
        <f t="shared" si="0"/>
        <v>9.8241061297062622</v>
      </c>
      <c r="E18" s="61">
        <f>FBiH!E15</f>
        <v>0</v>
      </c>
      <c r="F18" s="70">
        <f t="shared" si="1"/>
        <v>0</v>
      </c>
      <c r="G18" s="61">
        <f t="shared" si="6"/>
        <v>20592435</v>
      </c>
      <c r="H18" s="70">
        <f t="shared" si="2"/>
        <v>7.9372842137393178</v>
      </c>
      <c r="I18" s="81">
        <f>FBiH!I15</f>
        <v>23098750</v>
      </c>
      <c r="J18" s="69">
        <f t="shared" si="3"/>
        <v>10.290284586657334</v>
      </c>
      <c r="K18" s="61">
        <f>FBiH!K15</f>
        <v>0</v>
      </c>
      <c r="L18" s="70">
        <f t="shared" si="4"/>
        <v>0</v>
      </c>
      <c r="M18" s="61">
        <f t="shared" si="7"/>
        <v>23098750</v>
      </c>
      <c r="N18" s="70">
        <f t="shared" si="5"/>
        <v>8.3885967273409818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61">
        <f>RS!C14</f>
        <v>3061647</v>
      </c>
      <c r="D19" s="69">
        <f t="shared" si="0"/>
        <v>1.4606308122228764</v>
      </c>
      <c r="E19" s="61">
        <f>RS!E14</f>
        <v>0</v>
      </c>
      <c r="F19" s="70">
        <f t="shared" si="1"/>
        <v>0</v>
      </c>
      <c r="G19" s="61">
        <f t="shared" si="6"/>
        <v>3061647</v>
      </c>
      <c r="H19" s="70">
        <f t="shared" si="2"/>
        <v>1.1801014499325766</v>
      </c>
      <c r="I19" s="81">
        <f>RS!I14</f>
        <v>3763487.21</v>
      </c>
      <c r="J19" s="69">
        <f t="shared" si="3"/>
        <v>1.6765995748317557</v>
      </c>
      <c r="K19" s="61">
        <f>RS!K14</f>
        <v>0</v>
      </c>
      <c r="L19" s="70">
        <f t="shared" si="4"/>
        <v>0</v>
      </c>
      <c r="M19" s="61">
        <f t="shared" si="7"/>
        <v>3763487.21</v>
      </c>
      <c r="N19" s="70">
        <f t="shared" si="5"/>
        <v>1.3667569237814012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61">
        <f>RS!C15</f>
        <v>3006764</v>
      </c>
      <c r="D20" s="69">
        <f t="shared" si="0"/>
        <v>1.4344475844153504</v>
      </c>
      <c r="E20" s="61">
        <f>RS!E15</f>
        <v>5818284</v>
      </c>
      <c r="F20" s="70">
        <f t="shared" si="1"/>
        <v>11.676731050586978</v>
      </c>
      <c r="G20" s="61">
        <f t="shared" si="6"/>
        <v>8825048</v>
      </c>
      <c r="H20" s="70">
        <f t="shared" si="2"/>
        <v>3.4015848138353593</v>
      </c>
      <c r="I20" s="81">
        <f>RS!I15</f>
        <v>3344219.41</v>
      </c>
      <c r="J20" s="69">
        <f t="shared" si="3"/>
        <v>1.4898195551327793</v>
      </c>
      <c r="K20" s="61">
        <f>RS!K15</f>
        <v>5817755.54</v>
      </c>
      <c r="L20" s="70">
        <f t="shared" si="4"/>
        <v>11.432585511027876</v>
      </c>
      <c r="M20" s="61">
        <f t="shared" si="7"/>
        <v>9161974.9499999993</v>
      </c>
      <c r="N20" s="70">
        <f t="shared" si="5"/>
        <v>3.3272845102678734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61">
        <f>FBiH!C16</f>
        <v>5808465</v>
      </c>
      <c r="D21" s="69">
        <f t="shared" si="0"/>
        <v>2.7710650348384869</v>
      </c>
      <c r="E21" s="61">
        <f>FBiH!E16</f>
        <v>8317740</v>
      </c>
      <c r="F21" s="70">
        <f t="shared" si="1"/>
        <v>16.692896553126204</v>
      </c>
      <c r="G21" s="61">
        <f t="shared" si="6"/>
        <v>14126205</v>
      </c>
      <c r="H21" s="70">
        <f t="shared" si="2"/>
        <v>5.4448977960374974</v>
      </c>
      <c r="I21" s="81">
        <f>FBiH!I16</f>
        <v>5724568</v>
      </c>
      <c r="J21" s="69">
        <f t="shared" si="3"/>
        <v>2.5502433618993154</v>
      </c>
      <c r="K21" s="61">
        <f>FBiH!K16</f>
        <v>8158197</v>
      </c>
      <c r="L21" s="70">
        <f t="shared" si="4"/>
        <v>16.031832925436241</v>
      </c>
      <c r="M21" s="61">
        <f t="shared" si="7"/>
        <v>13882765</v>
      </c>
      <c r="N21" s="70">
        <f t="shared" si="5"/>
        <v>5.0416977994672401</v>
      </c>
      <c r="O21" s="8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61">
        <f>RS!C16</f>
        <v>2103862</v>
      </c>
      <c r="D22" s="69">
        <f t="shared" si="0"/>
        <v>1.0036969192937151</v>
      </c>
      <c r="E22" s="61">
        <f>RS!E16</f>
        <v>0</v>
      </c>
      <c r="F22" s="70">
        <f t="shared" si="1"/>
        <v>0</v>
      </c>
      <c r="G22" s="61">
        <f t="shared" si="6"/>
        <v>2103862</v>
      </c>
      <c r="H22" s="70">
        <f t="shared" si="2"/>
        <v>0.81092647083679159</v>
      </c>
      <c r="I22" s="81">
        <f>RS!I16</f>
        <v>3708614.4</v>
      </c>
      <c r="J22" s="69">
        <f t="shared" si="3"/>
        <v>1.6521542333752015</v>
      </c>
      <c r="K22" s="61">
        <f>RS!K16</f>
        <v>0</v>
      </c>
      <c r="L22" s="70">
        <f t="shared" si="4"/>
        <v>0</v>
      </c>
      <c r="M22" s="61">
        <f t="shared" si="7"/>
        <v>3708614.4</v>
      </c>
      <c r="N22" s="70">
        <f t="shared" si="5"/>
        <v>1.346829184211684</v>
      </c>
      <c r="O22" s="1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61">
        <f>RS!C17</f>
        <v>5146682</v>
      </c>
      <c r="D23" s="69">
        <f t="shared" si="0"/>
        <v>2.4553458677348687</v>
      </c>
      <c r="E23" s="61">
        <f>RS!E17</f>
        <v>0</v>
      </c>
      <c r="F23" s="70">
        <f t="shared" si="1"/>
        <v>0</v>
      </c>
      <c r="G23" s="61">
        <f t="shared" si="6"/>
        <v>5146682</v>
      </c>
      <c r="H23" s="70">
        <f t="shared" si="2"/>
        <v>1.9837711174873831</v>
      </c>
      <c r="I23" s="81">
        <f>RS!I17</f>
        <v>5546645</v>
      </c>
      <c r="J23" s="69">
        <f t="shared" si="3"/>
        <v>2.4709802717099398</v>
      </c>
      <c r="K23" s="61">
        <f>RS!K17</f>
        <v>0</v>
      </c>
      <c r="L23" s="70">
        <f t="shared" si="4"/>
        <v>0</v>
      </c>
      <c r="M23" s="61">
        <f t="shared" si="7"/>
        <v>5546645</v>
      </c>
      <c r="N23" s="70">
        <f t="shared" si="5"/>
        <v>2.0143327277329823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61">
        <f>RS!C18</f>
        <v>4668099</v>
      </c>
      <c r="D24" s="69">
        <f t="shared" si="0"/>
        <v>2.2270265755349317</v>
      </c>
      <c r="E24" s="61">
        <f>RS!E18</f>
        <v>0</v>
      </c>
      <c r="F24" s="70">
        <f t="shared" si="1"/>
        <v>0</v>
      </c>
      <c r="G24" s="61">
        <f t="shared" si="6"/>
        <v>4668099</v>
      </c>
      <c r="H24" s="70">
        <f t="shared" si="2"/>
        <v>1.7993029236645541</v>
      </c>
      <c r="I24" s="81">
        <f>RS!I18</f>
        <v>4447196.6100000003</v>
      </c>
      <c r="J24" s="69">
        <f t="shared" si="3"/>
        <v>1.9811859399195955</v>
      </c>
      <c r="K24" s="61">
        <f>RS!K18</f>
        <v>0</v>
      </c>
      <c r="L24" s="70">
        <f t="shared" si="4"/>
        <v>0</v>
      </c>
      <c r="M24" s="61">
        <f t="shared" si="7"/>
        <v>4447196.6100000003</v>
      </c>
      <c r="N24" s="70">
        <f t="shared" si="5"/>
        <v>1.6150544479025017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61">
        <f>RS!C19</f>
        <v>7834833</v>
      </c>
      <c r="D25" s="69">
        <f t="shared" si="0"/>
        <v>3.7377916162185243</v>
      </c>
      <c r="E25" s="61">
        <f>RS!E19</f>
        <v>0</v>
      </c>
      <c r="F25" s="70">
        <f t="shared" si="1"/>
        <v>0</v>
      </c>
      <c r="G25" s="61">
        <f t="shared" si="6"/>
        <v>7834833</v>
      </c>
      <c r="H25" s="70">
        <f t="shared" si="2"/>
        <v>3.0199098012539003</v>
      </c>
      <c r="I25" s="81">
        <f>RS!I19</f>
        <v>6948296.3300000001</v>
      </c>
      <c r="J25" s="69">
        <f t="shared" si="3"/>
        <v>3.0954032849451476</v>
      </c>
      <c r="K25" s="61">
        <f>RS!K19</f>
        <v>0</v>
      </c>
      <c r="L25" s="70">
        <f t="shared" si="4"/>
        <v>0</v>
      </c>
      <c r="M25" s="61">
        <f t="shared" si="7"/>
        <v>6948296.3300000001</v>
      </c>
      <c r="N25" s="70">
        <f t="shared" si="5"/>
        <v>2.5233597426022341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61">
        <f>RS!C20</f>
        <v>3171769</v>
      </c>
      <c r="D26" s="69">
        <f t="shared" si="0"/>
        <v>1.5131671060227845</v>
      </c>
      <c r="E26" s="61">
        <f>RS!E20</f>
        <v>0</v>
      </c>
      <c r="F26" s="70">
        <f t="shared" si="1"/>
        <v>0</v>
      </c>
      <c r="G26" s="61">
        <f t="shared" si="6"/>
        <v>3171769</v>
      </c>
      <c r="H26" s="70">
        <f t="shared" si="2"/>
        <v>1.2225476012587992</v>
      </c>
      <c r="I26" s="81">
        <f>RS!I20</f>
        <v>3276815.38</v>
      </c>
      <c r="J26" s="69">
        <f t="shared" si="3"/>
        <v>1.4597916682996135</v>
      </c>
      <c r="K26" s="61">
        <f>RS!K20</f>
        <v>0</v>
      </c>
      <c r="L26" s="70">
        <f t="shared" si="4"/>
        <v>0</v>
      </c>
      <c r="M26" s="61">
        <f t="shared" si="7"/>
        <v>3276815.38</v>
      </c>
      <c r="N26" s="70">
        <f t="shared" si="5"/>
        <v>1.1900160299916054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61">
        <f>RS!C21</f>
        <v>5565967</v>
      </c>
      <c r="D27" s="69">
        <f t="shared" ref="D27:D34" si="8">C27/C$35*100</f>
        <v>2.6553756523909273</v>
      </c>
      <c r="E27" s="61">
        <f>RS!E21</f>
        <v>0</v>
      </c>
      <c r="F27" s="70">
        <f t="shared" si="1"/>
        <v>0</v>
      </c>
      <c r="G27" s="61">
        <f t="shared" si="6"/>
        <v>5565967</v>
      </c>
      <c r="H27" s="70">
        <f t="shared" si="2"/>
        <v>2.1453830983705418</v>
      </c>
      <c r="I27" s="81">
        <f>RS!I21</f>
        <v>7818629.8600000003</v>
      </c>
      <c r="J27" s="69">
        <f t="shared" si="3"/>
        <v>3.4831290150824956</v>
      </c>
      <c r="K27" s="61">
        <f>RS!K21</f>
        <v>0</v>
      </c>
      <c r="L27" s="70">
        <f t="shared" si="4"/>
        <v>0</v>
      </c>
      <c r="M27" s="61">
        <f t="shared" si="7"/>
        <v>7818629.8600000003</v>
      </c>
      <c r="N27" s="70">
        <f t="shared" si="5"/>
        <v>2.8394321275344545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61">
        <f>FBiH!C17</f>
        <v>18104682</v>
      </c>
      <c r="D28" s="69">
        <f t="shared" si="8"/>
        <v>8.6372649670902266</v>
      </c>
      <c r="E28" s="61">
        <f>FBiH!E17</f>
        <v>1079283</v>
      </c>
      <c r="F28" s="70">
        <f t="shared" si="1"/>
        <v>2.1660161859528801</v>
      </c>
      <c r="G28" s="61">
        <f t="shared" si="6"/>
        <v>19183965</v>
      </c>
      <c r="H28" s="70">
        <f t="shared" si="2"/>
        <v>7.3943942302805654</v>
      </c>
      <c r="I28" s="81">
        <f>FBiH!I17</f>
        <v>17924505</v>
      </c>
      <c r="J28" s="69">
        <f t="shared" si="3"/>
        <v>7.9852051528746069</v>
      </c>
      <c r="K28" s="61">
        <f>FBiH!K17</f>
        <v>1067668</v>
      </c>
      <c r="L28" s="70">
        <f t="shared" si="4"/>
        <v>2.0980953261896791</v>
      </c>
      <c r="M28" s="61">
        <f t="shared" si="7"/>
        <v>18992173</v>
      </c>
      <c r="N28" s="70">
        <f t="shared" si="5"/>
        <v>6.8972425032910332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61">
        <f>RS!C22</f>
        <v>950080</v>
      </c>
      <c r="D29" s="69">
        <f t="shared" si="8"/>
        <v>0.45325804120354513</v>
      </c>
      <c r="E29" s="61">
        <f>RS!E22</f>
        <v>0</v>
      </c>
      <c r="F29" s="70">
        <f t="shared" si="1"/>
        <v>0</v>
      </c>
      <c r="G29" s="61">
        <f t="shared" si="6"/>
        <v>950080</v>
      </c>
      <c r="H29" s="70">
        <f t="shared" si="2"/>
        <v>0.36620511298394054</v>
      </c>
      <c r="I29" s="81">
        <f>RS!I22</f>
        <v>983707.58</v>
      </c>
      <c r="J29" s="69">
        <f t="shared" si="3"/>
        <v>0.43823284585754585</v>
      </c>
      <c r="K29" s="61">
        <f>RS!K22</f>
        <v>0</v>
      </c>
      <c r="L29" s="70">
        <f t="shared" si="4"/>
        <v>0</v>
      </c>
      <c r="M29" s="61">
        <f t="shared" si="7"/>
        <v>983707.58</v>
      </c>
      <c r="N29" s="70">
        <f t="shared" si="5"/>
        <v>0.35724557329935674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61">
        <f>RS!C23</f>
        <v>4173195</v>
      </c>
      <c r="D30" s="69">
        <f t="shared" si="8"/>
        <v>1.9909209658770088</v>
      </c>
      <c r="E30" s="61">
        <f>RS!E23</f>
        <v>0</v>
      </c>
      <c r="F30" s="70">
        <f t="shared" si="1"/>
        <v>0</v>
      </c>
      <c r="G30" s="61">
        <f t="shared" si="6"/>
        <v>4173195</v>
      </c>
      <c r="H30" s="70">
        <f t="shared" si="2"/>
        <v>1.6085438557584788</v>
      </c>
      <c r="I30" s="81">
        <f>RS!I23</f>
        <v>-1010.25</v>
      </c>
      <c r="J30" s="69">
        <f t="shared" si="3"/>
        <v>-4.5005725433932891E-4</v>
      </c>
      <c r="K30" s="61">
        <f>RS!K23</f>
        <v>0</v>
      </c>
      <c r="L30" s="70">
        <f t="shared" si="4"/>
        <v>0</v>
      </c>
      <c r="M30" s="61">
        <f t="shared" si="7"/>
        <v>-1010.25</v>
      </c>
      <c r="N30" s="70">
        <f t="shared" si="5"/>
        <v>-3.6688478137545224E-4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61">
        <f>FBiH!C18</f>
        <v>13634258</v>
      </c>
      <c r="D31" s="69">
        <f t="shared" si="8"/>
        <v>6.5045439061381831</v>
      </c>
      <c r="E31" s="61">
        <f>FBiH!E18</f>
        <v>7389617</v>
      </c>
      <c r="F31" s="70">
        <f t="shared" si="1"/>
        <v>14.830243810004012</v>
      </c>
      <c r="G31" s="61">
        <f t="shared" si="6"/>
        <v>21023875</v>
      </c>
      <c r="H31" s="70">
        <f t="shared" si="2"/>
        <v>8.1035812981383053</v>
      </c>
      <c r="I31" s="81">
        <f>FBiH!I18</f>
        <v>13741309</v>
      </c>
      <c r="J31" s="69">
        <f t="shared" si="3"/>
        <v>6.1216291012801873</v>
      </c>
      <c r="K31" s="61">
        <f>FBiH!K18</f>
        <v>7832353</v>
      </c>
      <c r="L31" s="70">
        <f t="shared" si="4"/>
        <v>15.391510490496774</v>
      </c>
      <c r="M31" s="61">
        <f t="shared" si="7"/>
        <v>21573662</v>
      </c>
      <c r="N31" s="70">
        <f t="shared" si="5"/>
        <v>7.8347421592060389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61">
        <f>FBiH!C19</f>
        <v>9980222</v>
      </c>
      <c r="D32" s="69">
        <f t="shared" si="8"/>
        <v>4.7612999689463278</v>
      </c>
      <c r="E32" s="61">
        <f>FBiH!E19</f>
        <v>10645716</v>
      </c>
      <c r="F32" s="70">
        <f t="shared" si="1"/>
        <v>21.364918345843996</v>
      </c>
      <c r="G32" s="61">
        <f t="shared" si="6"/>
        <v>20625938</v>
      </c>
      <c r="H32" s="70">
        <f t="shared" si="2"/>
        <v>7.9501978314349868</v>
      </c>
      <c r="I32" s="81">
        <f>FBiH!I19</f>
        <v>10003321</v>
      </c>
      <c r="J32" s="69">
        <f t="shared" si="3"/>
        <v>4.4563891942934415</v>
      </c>
      <c r="K32" s="61">
        <f>FBiH!K19</f>
        <v>12225650</v>
      </c>
      <c r="L32" s="70">
        <f t="shared" si="4"/>
        <v>24.024864587709708</v>
      </c>
      <c r="M32" s="61">
        <f t="shared" si="7"/>
        <v>22228971</v>
      </c>
      <c r="N32" s="70">
        <f t="shared" si="5"/>
        <v>8.0727257268361949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61">
        <f>FBiH!C20</f>
        <v>527925</v>
      </c>
      <c r="D33" s="69">
        <f t="shared" si="8"/>
        <v>0.25185905545046899</v>
      </c>
      <c r="E33" s="61">
        <f>FBiH!E20</f>
        <v>10548567</v>
      </c>
      <c r="F33" s="70">
        <f t="shared" si="1"/>
        <v>21.16994973571196</v>
      </c>
      <c r="G33" s="61">
        <f t="shared" si="6"/>
        <v>11076492</v>
      </c>
      <c r="H33" s="70">
        <f t="shared" si="2"/>
        <v>4.2693962659204621</v>
      </c>
      <c r="I33" s="81">
        <f>FBiH!I20</f>
        <v>618608</v>
      </c>
      <c r="J33" s="69">
        <f t="shared" si="3"/>
        <v>0.27558427913124828</v>
      </c>
      <c r="K33" s="61">
        <f>FBiH!K20</f>
        <v>9766990</v>
      </c>
      <c r="L33" s="70">
        <f t="shared" si="4"/>
        <v>19.193303601813795</v>
      </c>
      <c r="M33" s="61">
        <f t="shared" si="7"/>
        <v>10385598</v>
      </c>
      <c r="N33" s="70">
        <f t="shared" si="5"/>
        <v>3.7716583535593506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61">
        <f>RS!C24</f>
        <v>12451790</v>
      </c>
      <c r="D34" s="69">
        <f t="shared" si="8"/>
        <v>5.9404196961075817</v>
      </c>
      <c r="E34" s="61">
        <f>RS!E24</f>
        <v>639971</v>
      </c>
      <c r="F34" s="70">
        <f t="shared" si="1"/>
        <v>1.2843596577917473</v>
      </c>
      <c r="G34" s="61">
        <f t="shared" si="6"/>
        <v>13091761</v>
      </c>
      <c r="H34" s="70">
        <f t="shared" si="2"/>
        <v>5.0461748654468526</v>
      </c>
      <c r="I34" s="81">
        <f>RS!I24</f>
        <v>13543587.469999999</v>
      </c>
      <c r="J34" s="69">
        <f t="shared" si="3"/>
        <v>6.0335459447193633</v>
      </c>
      <c r="K34" s="61">
        <f>RS!K24</f>
        <v>622239.11</v>
      </c>
      <c r="L34" s="70">
        <f t="shared" si="4"/>
        <v>1.2227742785804439</v>
      </c>
      <c r="M34" s="61">
        <f t="shared" si="7"/>
        <v>14165826.579999998</v>
      </c>
      <c r="N34" s="70">
        <f t="shared" si="5"/>
        <v>5.1444951128986585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>SUM(C11:C34)</f>
        <v>209611284</v>
      </c>
      <c r="D35" s="10">
        <f t="shared" ref="D35:N35" si="9">SUM(D11:D34)</f>
        <v>100.00000000000001</v>
      </c>
      <c r="E35" s="10">
        <f t="shared" si="9"/>
        <v>49828021</v>
      </c>
      <c r="F35" s="26">
        <f t="shared" si="9"/>
        <v>100</v>
      </c>
      <c r="G35" s="10">
        <f t="shared" si="9"/>
        <v>259439305</v>
      </c>
      <c r="H35" s="26">
        <f t="shared" si="9"/>
        <v>100.00000000000001</v>
      </c>
      <c r="I35" s="10">
        <f>SUM(I11:I34)</f>
        <v>224471440.08000004</v>
      </c>
      <c r="J35" s="10">
        <f t="shared" si="9"/>
        <v>99.999999999999972</v>
      </c>
      <c r="K35" s="10">
        <f t="shared" si="9"/>
        <v>50887487.649999999</v>
      </c>
      <c r="L35" s="26">
        <f t="shared" si="9"/>
        <v>100.00000000000001</v>
      </c>
      <c r="M35" s="10">
        <f>SUM(M11:M34)</f>
        <v>275358927.73000002</v>
      </c>
      <c r="N35" s="26">
        <f t="shared" si="9"/>
        <v>99.999999999999986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2"/>
      <c r="F36" s="18"/>
      <c r="G36" s="52"/>
      <c r="H36" s="18"/>
      <c r="I36" s="19"/>
      <c r="J36" s="18"/>
      <c r="K36" s="52"/>
      <c r="L36" s="18"/>
      <c r="M36" s="5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C37" s="60"/>
      <c r="D37" s="21"/>
      <c r="E37" s="60"/>
      <c r="F37" s="18"/>
      <c r="G37" s="60"/>
      <c r="H37" s="18"/>
      <c r="I37" s="79"/>
      <c r="J37" s="21"/>
      <c r="K37" s="60"/>
      <c r="L37" s="18"/>
      <c r="M37" s="79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B38" s="18" t="s">
        <v>83</v>
      </c>
      <c r="C38" s="36"/>
      <c r="D38" s="21"/>
      <c r="E38" s="20"/>
      <c r="F38" s="18"/>
      <c r="G38" s="20"/>
      <c r="H38" s="18"/>
      <c r="I38" s="36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B39" s="18" t="s">
        <v>84</v>
      </c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7"/>
      <c r="C40" s="39"/>
      <c r="D40" s="21"/>
      <c r="E40" s="21"/>
      <c r="F40" s="18"/>
      <c r="G40" s="21"/>
      <c r="H40" s="18"/>
      <c r="I40" s="39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5"/>
      <c r="D41" s="21"/>
      <c r="E41" s="20"/>
      <c r="F41" s="18"/>
      <c r="G41" s="20"/>
      <c r="H41" s="18"/>
      <c r="I41" s="55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7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E11:E14 G11:G14 I11:I14 K11:K14 E15:E34 G15:G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8" t="s">
        <v>62</v>
      </c>
      <c r="I5" s="68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59</v>
      </c>
      <c r="B8" s="90" t="s">
        <v>10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</row>
    <row r="9" spans="1:14" s="27" customFormat="1" ht="21.75" customHeight="1" x14ac:dyDescent="0.25">
      <c r="A9" s="88"/>
      <c r="B9" s="85"/>
      <c r="C9" s="85" t="s">
        <v>82</v>
      </c>
      <c r="D9" s="85"/>
      <c r="E9" s="85" t="s">
        <v>82</v>
      </c>
      <c r="F9" s="85"/>
      <c r="G9" s="85" t="s">
        <v>82</v>
      </c>
      <c r="H9" s="85"/>
      <c r="I9" s="85" t="s">
        <v>89</v>
      </c>
      <c r="J9" s="85"/>
      <c r="K9" s="85" t="s">
        <v>89</v>
      </c>
      <c r="L9" s="85"/>
      <c r="M9" s="85" t="s">
        <v>89</v>
      </c>
      <c r="N9" s="86"/>
    </row>
    <row r="10" spans="1:14" ht="18.75" customHeight="1" thickBot="1" x14ac:dyDescent="0.3">
      <c r="A10" s="89"/>
      <c r="B10" s="91"/>
      <c r="C10" s="67" t="s">
        <v>26</v>
      </c>
      <c r="D10" s="80" t="s">
        <v>76</v>
      </c>
      <c r="E10" s="67" t="s">
        <v>26</v>
      </c>
      <c r="F10" s="80" t="s">
        <v>76</v>
      </c>
      <c r="G10" s="67" t="s">
        <v>26</v>
      </c>
      <c r="H10" s="80" t="s">
        <v>76</v>
      </c>
      <c r="I10" s="67" t="s">
        <v>26</v>
      </c>
      <c r="J10" s="80" t="s">
        <v>76</v>
      </c>
      <c r="K10" s="67" t="s">
        <v>26</v>
      </c>
      <c r="L10" s="80" t="s">
        <v>76</v>
      </c>
      <c r="M10" s="67" t="s">
        <v>26</v>
      </c>
      <c r="N10" s="66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22918493</v>
      </c>
      <c r="D11" s="71">
        <f>C11/C21*100</f>
        <v>16.486061923619772</v>
      </c>
      <c r="E11" s="61">
        <v>2198404</v>
      </c>
      <c r="F11" s="28">
        <f>E11/E21*100</f>
        <v>5.0689782370511294</v>
      </c>
      <c r="G11" s="61">
        <f>C11+E11</f>
        <v>25116897</v>
      </c>
      <c r="H11" s="70">
        <f>G11/G21*100</f>
        <v>13.77119831010206</v>
      </c>
      <c r="I11" s="61">
        <v>26089164</v>
      </c>
      <c r="J11" s="71">
        <f>I11/I21*100</f>
        <v>17.254998403778828</v>
      </c>
      <c r="K11" s="61">
        <v>2621314</v>
      </c>
      <c r="L11" s="28">
        <f>K11/K21*100</f>
        <v>5.8975519721663492</v>
      </c>
      <c r="M11" s="61">
        <f>I11+K11</f>
        <v>28710478</v>
      </c>
      <c r="N11" s="70">
        <f>M11/M21*100</f>
        <v>14.674766454954662</v>
      </c>
    </row>
    <row r="12" spans="1:14" ht="16.5" customHeight="1" x14ac:dyDescent="0.25">
      <c r="A12" s="15" t="s">
        <v>28</v>
      </c>
      <c r="B12" s="7" t="s">
        <v>88</v>
      </c>
      <c r="C12" s="61">
        <v>29033104</v>
      </c>
      <c r="D12" s="71">
        <f>C12/C21*100</f>
        <v>20.8845123620865</v>
      </c>
      <c r="E12" s="61">
        <v>0</v>
      </c>
      <c r="F12" s="28">
        <f>E12/E21*100</f>
        <v>0</v>
      </c>
      <c r="G12" s="61">
        <f>C12+E12+0.4</f>
        <v>29033104.399999999</v>
      </c>
      <c r="H12" s="70">
        <f>G12/G21*100</f>
        <v>15.91839303439022</v>
      </c>
      <c r="I12" s="61">
        <v>33311668</v>
      </c>
      <c r="J12" s="71">
        <f>I12/I21*100</f>
        <v>22.03185882718244</v>
      </c>
      <c r="K12" s="61">
        <v>0</v>
      </c>
      <c r="L12" s="28">
        <f>K12/K21*100</f>
        <v>0</v>
      </c>
      <c r="M12" s="61">
        <f>I12+K12+0.4</f>
        <v>33311668.399999999</v>
      </c>
      <c r="N12" s="70">
        <f>M12/M21*100</f>
        <v>17.026569672399503</v>
      </c>
    </row>
    <row r="13" spans="1:14" ht="16.5" customHeight="1" x14ac:dyDescent="0.25">
      <c r="A13" s="15" t="s">
        <v>29</v>
      </c>
      <c r="B13" s="7" t="s">
        <v>1</v>
      </c>
      <c r="C13" s="61">
        <v>6453951</v>
      </c>
      <c r="D13" s="71">
        <f>C13/C21*100</f>
        <v>4.6425493961582793</v>
      </c>
      <c r="E13" s="61">
        <v>0</v>
      </c>
      <c r="F13" s="28">
        <f>E13/E21*100</f>
        <v>0</v>
      </c>
      <c r="G13" s="61">
        <f t="shared" ref="G13:G20" si="0">C13+E13</f>
        <v>6453951</v>
      </c>
      <c r="H13" s="70">
        <f>G13/G21*100</f>
        <v>3.5385994975685691</v>
      </c>
      <c r="I13" s="61">
        <v>7814378</v>
      </c>
      <c r="J13" s="71">
        <f>I13/I21*100</f>
        <v>5.1683173871161374</v>
      </c>
      <c r="K13" s="61">
        <v>0</v>
      </c>
      <c r="L13" s="28">
        <f>K13/K21*100</f>
        <v>0</v>
      </c>
      <c r="M13" s="61">
        <f t="shared" ref="M13:M20" si="1">I13+K13</f>
        <v>7814378</v>
      </c>
      <c r="N13" s="70">
        <f>M13/M21*100</f>
        <v>3.9941575386078809</v>
      </c>
    </row>
    <row r="14" spans="1:14" ht="16.5" customHeight="1" x14ac:dyDescent="0.25">
      <c r="A14" s="15" t="s">
        <v>30</v>
      </c>
      <c r="B14" s="7" t="s">
        <v>2</v>
      </c>
      <c r="C14" s="61">
        <v>11963855</v>
      </c>
      <c r="D14" s="71">
        <f>C14/C21*100</f>
        <v>8.6060132476951274</v>
      </c>
      <c r="E14" s="61">
        <v>3190439</v>
      </c>
      <c r="F14" s="28">
        <f>E14/E21*100</f>
        <v>7.3563666449111107</v>
      </c>
      <c r="G14" s="61">
        <f t="shared" si="0"/>
        <v>15154294</v>
      </c>
      <c r="H14" s="70">
        <f>G14/G21*100</f>
        <v>8.3088602833220122</v>
      </c>
      <c r="I14" s="61">
        <v>12871448</v>
      </c>
      <c r="J14" s="71">
        <f>I14/I21*100</f>
        <v>8.5129908606623879</v>
      </c>
      <c r="K14" s="61">
        <v>2775321</v>
      </c>
      <c r="L14" s="28">
        <f>K14/K21*100</f>
        <v>6.2440439554149876</v>
      </c>
      <c r="M14" s="61">
        <f t="shared" si="1"/>
        <v>15646769</v>
      </c>
      <c r="N14" s="70">
        <f>M14/M21*100</f>
        <v>7.9975220492540906</v>
      </c>
    </row>
    <row r="15" spans="1:14" ht="16.5" customHeight="1" x14ac:dyDescent="0.25">
      <c r="A15" s="15" t="s">
        <v>31</v>
      </c>
      <c r="B15" s="7" t="s">
        <v>3</v>
      </c>
      <c r="C15" s="61">
        <v>20592435</v>
      </c>
      <c r="D15" s="71">
        <f>C15/C21*100</f>
        <v>14.812848234310829</v>
      </c>
      <c r="E15" s="61">
        <v>0</v>
      </c>
      <c r="F15" s="28">
        <f>E15/E21*100</f>
        <v>0</v>
      </c>
      <c r="G15" s="61">
        <f t="shared" si="0"/>
        <v>20592435</v>
      </c>
      <c r="H15" s="70">
        <f>G15/G21*100</f>
        <v>11.290507186173773</v>
      </c>
      <c r="I15" s="61">
        <v>23098750</v>
      </c>
      <c r="J15" s="71">
        <f>I15/I21*100</f>
        <v>15.277181529438286</v>
      </c>
      <c r="K15" s="61">
        <v>0</v>
      </c>
      <c r="L15" s="28">
        <f>K15/K21*100</f>
        <v>0</v>
      </c>
      <c r="M15" s="61">
        <f t="shared" si="1"/>
        <v>23098750</v>
      </c>
      <c r="N15" s="70">
        <f>M15/M21*100</f>
        <v>11.806447863786316</v>
      </c>
    </row>
    <row r="16" spans="1:14" ht="16.5" customHeight="1" x14ac:dyDescent="0.25">
      <c r="A16" s="15" t="s">
        <v>32</v>
      </c>
      <c r="B16" s="7" t="s">
        <v>4</v>
      </c>
      <c r="C16" s="61">
        <v>5808465</v>
      </c>
      <c r="D16" s="71">
        <f>C16/C21*100</f>
        <v>4.1782290690394923</v>
      </c>
      <c r="E16" s="61">
        <v>8317740</v>
      </c>
      <c r="F16" s="28">
        <f>E16/E21*100</f>
        <v>19.178660083155624</v>
      </c>
      <c r="G16" s="61">
        <f t="shared" si="0"/>
        <v>14126205</v>
      </c>
      <c r="H16" s="70">
        <f>G16/G21*100</f>
        <v>7.7451753066533362</v>
      </c>
      <c r="I16" s="61">
        <v>5724568</v>
      </c>
      <c r="J16" s="71">
        <f>I16/I21*100</f>
        <v>3.7861470648244371</v>
      </c>
      <c r="K16" s="61">
        <v>8158197</v>
      </c>
      <c r="L16" s="28">
        <f>K16/K21*100</f>
        <v>18.354684256320148</v>
      </c>
      <c r="M16" s="61">
        <f t="shared" si="1"/>
        <v>13882765</v>
      </c>
      <c r="N16" s="70">
        <f>M16/M21*100</f>
        <v>7.0958879237057166</v>
      </c>
    </row>
    <row r="17" spans="1:14" ht="16.5" customHeight="1" x14ac:dyDescent="0.25">
      <c r="A17" s="15" t="s">
        <v>33</v>
      </c>
      <c r="B17" s="7" t="s">
        <v>5</v>
      </c>
      <c r="C17" s="61">
        <v>18104682</v>
      </c>
      <c r="D17" s="71">
        <f>C17/C21*100</f>
        <v>13.023321758522441</v>
      </c>
      <c r="E17" s="61">
        <v>1079283</v>
      </c>
      <c r="F17" s="28">
        <f>E17/E21*100</f>
        <v>2.488560809850807</v>
      </c>
      <c r="G17" s="61">
        <f t="shared" si="0"/>
        <v>19183965</v>
      </c>
      <c r="H17" s="70">
        <f>G17/G21*100</f>
        <v>10.518265309168447</v>
      </c>
      <c r="I17" s="61">
        <v>17924505</v>
      </c>
      <c r="J17" s="71">
        <f>I17/I21*100</f>
        <v>11.855010193639231</v>
      </c>
      <c r="K17" s="61">
        <v>1067668</v>
      </c>
      <c r="L17" s="28">
        <f>K17/K21*100</f>
        <v>2.4020882347627568</v>
      </c>
      <c r="M17" s="61">
        <f t="shared" si="1"/>
        <v>18992173</v>
      </c>
      <c r="N17" s="70">
        <f>M17/M21*100</f>
        <v>9.7074560460851842</v>
      </c>
    </row>
    <row r="18" spans="1:14" ht="16.5" customHeight="1" x14ac:dyDescent="0.25">
      <c r="A18" s="15" t="s">
        <v>34</v>
      </c>
      <c r="B18" s="7" t="s">
        <v>6</v>
      </c>
      <c r="C18" s="61">
        <v>13634258</v>
      </c>
      <c r="D18" s="71">
        <f>C18/C21*100</f>
        <v>9.8075916977005537</v>
      </c>
      <c r="E18" s="61">
        <v>7389617</v>
      </c>
      <c r="F18" s="28">
        <f>E18/E21*100</f>
        <v>17.038637008094533</v>
      </c>
      <c r="G18" s="61">
        <f t="shared" si="0"/>
        <v>21023875</v>
      </c>
      <c r="H18" s="70">
        <f>G18/G21*100</f>
        <v>11.527058930559651</v>
      </c>
      <c r="I18" s="61">
        <v>13741309</v>
      </c>
      <c r="J18" s="71">
        <f>I18/I21*100</f>
        <v>9.0883044340106736</v>
      </c>
      <c r="K18" s="61">
        <v>7832353</v>
      </c>
      <c r="L18" s="28">
        <f>K18/K21*100</f>
        <v>17.621585541393753</v>
      </c>
      <c r="M18" s="61">
        <f t="shared" si="1"/>
        <v>21573662</v>
      </c>
      <c r="N18" s="70">
        <f>M18/M21*100</f>
        <v>11.026930705512116</v>
      </c>
    </row>
    <row r="19" spans="1:14" ht="16.5" customHeight="1" x14ac:dyDescent="0.25">
      <c r="A19" s="15" t="s">
        <v>35</v>
      </c>
      <c r="B19" s="7" t="s">
        <v>7</v>
      </c>
      <c r="C19" s="61">
        <v>9980222</v>
      </c>
      <c r="D19" s="71">
        <f>C19/C21*100</f>
        <v>7.1791176629053393</v>
      </c>
      <c r="E19" s="61">
        <v>10645716</v>
      </c>
      <c r="F19" s="28">
        <f>E19/E21*100</f>
        <v>24.546399443335709</v>
      </c>
      <c r="G19" s="61">
        <f t="shared" si="0"/>
        <v>20625938</v>
      </c>
      <c r="H19" s="70">
        <f>G19/G21*100</f>
        <v>11.308876352435965</v>
      </c>
      <c r="I19" s="61">
        <v>10003321</v>
      </c>
      <c r="J19" s="71">
        <f>I19/I21*100</f>
        <v>6.6160528519613448</v>
      </c>
      <c r="K19" s="61">
        <v>12225650</v>
      </c>
      <c r="L19" s="28">
        <f>K19/K21*100</f>
        <v>27.505825806643358</v>
      </c>
      <c r="M19" s="61">
        <f t="shared" si="1"/>
        <v>22228971</v>
      </c>
      <c r="N19" s="70">
        <f>M19/M21*100</f>
        <v>11.361878334417142</v>
      </c>
    </row>
    <row r="20" spans="1:14" ht="16.5" customHeight="1" x14ac:dyDescent="0.25">
      <c r="A20" s="15" t="s">
        <v>36</v>
      </c>
      <c r="B20" s="7" t="s">
        <v>68</v>
      </c>
      <c r="C20" s="61">
        <v>527925</v>
      </c>
      <c r="D20" s="71">
        <f>C20/C21*100</f>
        <v>0.37975464796166869</v>
      </c>
      <c r="E20" s="61">
        <v>10548567</v>
      </c>
      <c r="F20" s="28">
        <f>E20/E21*100</f>
        <v>24.322397773601086</v>
      </c>
      <c r="G20" s="61">
        <f t="shared" si="0"/>
        <v>11076492</v>
      </c>
      <c r="H20" s="70">
        <f>G20/G21*100</f>
        <v>6.0730657896259626</v>
      </c>
      <c r="I20" s="61">
        <v>618608</v>
      </c>
      <c r="J20" s="71">
        <f>I20/I21*100</f>
        <v>0.40913844738623339</v>
      </c>
      <c r="K20" s="61">
        <v>9766990</v>
      </c>
      <c r="L20" s="28">
        <f>K20/K21*100</f>
        <v>21.974220233298645</v>
      </c>
      <c r="M20" s="61">
        <f t="shared" si="1"/>
        <v>10385598</v>
      </c>
      <c r="N20" s="70">
        <f>M20/M21*100</f>
        <v>5.308383411277382</v>
      </c>
    </row>
    <row r="21" spans="1:14" ht="16.5" customHeight="1" x14ac:dyDescent="0.25">
      <c r="A21" s="3"/>
      <c r="B21" s="4" t="s">
        <v>56</v>
      </c>
      <c r="C21" s="10">
        <f t="shared" ref="C21:H21" si="2">SUM(C11:C20)</f>
        <v>139017390</v>
      </c>
      <c r="D21" s="10">
        <f t="shared" si="2"/>
        <v>100.00000000000001</v>
      </c>
      <c r="E21" s="10">
        <f t="shared" si="2"/>
        <v>43369766</v>
      </c>
      <c r="F21" s="26">
        <f t="shared" si="2"/>
        <v>99.999999999999986</v>
      </c>
      <c r="G21" s="10">
        <f t="shared" si="2"/>
        <v>182387156.40000001</v>
      </c>
      <c r="H21" s="26">
        <f t="shared" si="2"/>
        <v>99.999999999999972</v>
      </c>
      <c r="I21" s="10">
        <f t="shared" ref="I21:N21" si="3">SUM(I11:I20)</f>
        <v>151197719</v>
      </c>
      <c r="J21" s="10">
        <f t="shared" si="3"/>
        <v>99.999999999999972</v>
      </c>
      <c r="K21" s="10">
        <f t="shared" si="3"/>
        <v>44447493</v>
      </c>
      <c r="L21" s="26">
        <f t="shared" si="3"/>
        <v>100</v>
      </c>
      <c r="M21" s="10">
        <f t="shared" si="3"/>
        <v>195645212.40000001</v>
      </c>
      <c r="N21" s="26">
        <f t="shared" si="3"/>
        <v>99.999999999999986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78"/>
      <c r="N23" s="18"/>
    </row>
    <row r="24" spans="1:14" x14ac:dyDescent="0.25">
      <c r="A24" s="18"/>
      <c r="B24" s="49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18" t="s">
        <v>85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18" t="s">
        <v>86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41"/>
      <c r="C28" s="54"/>
      <c r="D28" s="18"/>
      <c r="I28" s="54"/>
      <c r="J28" s="18"/>
    </row>
    <row r="29" spans="1:14" x14ac:dyDescent="0.25">
      <c r="A29" s="18"/>
      <c r="B29" s="41"/>
      <c r="C29" s="18"/>
      <c r="D29" s="18"/>
      <c r="I29" s="18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3"/>
      <c r="C41" s="6"/>
      <c r="D41" s="41"/>
      <c r="E41" s="16"/>
      <c r="F41" s="16"/>
      <c r="G41" s="16"/>
      <c r="H41" s="16"/>
      <c r="I41" s="6"/>
      <c r="J41" s="41"/>
      <c r="K41" s="16"/>
      <c r="L41" s="16"/>
      <c r="M41" s="16"/>
      <c r="N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4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2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M11:M20 K11:K20 I11:I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59</v>
      </c>
      <c r="B7" s="90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s="27" customFormat="1" ht="21.75" customHeight="1" x14ac:dyDescent="0.25">
      <c r="A8" s="88"/>
      <c r="B8" s="85"/>
      <c r="C8" s="92" t="s">
        <v>26</v>
      </c>
      <c r="D8" s="92"/>
      <c r="E8" s="93" t="s">
        <v>60</v>
      </c>
      <c r="F8" s="85" t="s">
        <v>57</v>
      </c>
      <c r="G8" s="85"/>
      <c r="H8" s="92" t="s">
        <v>26</v>
      </c>
      <c r="I8" s="92"/>
      <c r="J8" s="93" t="s">
        <v>61</v>
      </c>
      <c r="K8" s="85" t="s">
        <v>57</v>
      </c>
      <c r="L8" s="86"/>
    </row>
    <row r="9" spans="1:12" ht="19.5" customHeight="1" thickBot="1" x14ac:dyDescent="0.3">
      <c r="A9" s="89"/>
      <c r="B9" s="91"/>
      <c r="C9" s="50" t="s">
        <v>65</v>
      </c>
      <c r="D9" s="50" t="s">
        <v>74</v>
      </c>
      <c r="E9" s="94"/>
      <c r="F9" s="34" t="s">
        <v>67</v>
      </c>
      <c r="G9" s="34" t="s">
        <v>75</v>
      </c>
      <c r="H9" s="50" t="s">
        <v>65</v>
      </c>
      <c r="I9" s="50" t="s">
        <v>74</v>
      </c>
      <c r="J9" s="94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59</v>
      </c>
      <c r="B8" s="90" t="s">
        <v>10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</row>
    <row r="9" spans="1:14" ht="21.75" customHeight="1" x14ac:dyDescent="0.25">
      <c r="A9" s="88"/>
      <c r="B9" s="85"/>
      <c r="C9" s="85" t="s">
        <v>82</v>
      </c>
      <c r="D9" s="85"/>
      <c r="E9" s="85" t="s">
        <v>82</v>
      </c>
      <c r="F9" s="85"/>
      <c r="G9" s="85" t="s">
        <v>82</v>
      </c>
      <c r="H9" s="85"/>
      <c r="I9" s="85" t="s">
        <v>89</v>
      </c>
      <c r="J9" s="85"/>
      <c r="K9" s="85" t="s">
        <v>89</v>
      </c>
      <c r="L9" s="85"/>
      <c r="M9" s="85" t="s">
        <v>89</v>
      </c>
      <c r="N9" s="86"/>
    </row>
    <row r="10" spans="1:14" ht="18.75" customHeight="1" thickBot="1" x14ac:dyDescent="0.3">
      <c r="A10" s="89"/>
      <c r="B10" s="91"/>
      <c r="C10" s="67" t="s">
        <v>26</v>
      </c>
      <c r="D10" s="80" t="s">
        <v>76</v>
      </c>
      <c r="E10" s="67" t="s">
        <v>26</v>
      </c>
      <c r="F10" s="80" t="s">
        <v>76</v>
      </c>
      <c r="G10" s="67" t="s">
        <v>26</v>
      </c>
      <c r="H10" s="80" t="s">
        <v>76</v>
      </c>
      <c r="I10" s="67" t="s">
        <v>26</v>
      </c>
      <c r="J10" s="80" t="s">
        <v>76</v>
      </c>
      <c r="K10" s="67" t="s">
        <v>26</v>
      </c>
      <c r="L10" s="73" t="s">
        <v>76</v>
      </c>
      <c r="M10" s="67" t="s">
        <v>26</v>
      </c>
      <c r="N10" s="66" t="s">
        <v>76</v>
      </c>
    </row>
    <row r="11" spans="1:14" x14ac:dyDescent="0.25">
      <c r="A11" s="15" t="s">
        <v>27</v>
      </c>
      <c r="B11" s="7" t="s">
        <v>12</v>
      </c>
      <c r="C11" s="61">
        <v>4122687</v>
      </c>
      <c r="D11" s="71">
        <f t="shared" ref="D11:D24" si="0">C11/C$25*100</f>
        <v>5.8400050859922814</v>
      </c>
      <c r="E11" s="61">
        <v>0</v>
      </c>
      <c r="F11" s="29">
        <f t="shared" ref="F11:F24" si="1">E11/E$25*100</f>
        <v>0</v>
      </c>
      <c r="G11" s="61">
        <f t="shared" ref="G11:G24" si="2">C11+E11</f>
        <v>4122687</v>
      </c>
      <c r="H11" s="72">
        <f t="shared" ref="H11:H24" si="3">G11/G$25*100</f>
        <v>5.350515272455282</v>
      </c>
      <c r="I11" s="61">
        <v>4286443.3599999994</v>
      </c>
      <c r="J11" s="71">
        <f t="shared" ref="J11:J24" si="4">I11/I$25*100</f>
        <v>5.8499053914841799</v>
      </c>
      <c r="K11" s="61">
        <v>0</v>
      </c>
      <c r="L11" s="29">
        <f t="shared" ref="L11:L24" si="5">K11/K$25*100</f>
        <v>0</v>
      </c>
      <c r="M11" s="61">
        <f t="shared" ref="M11:M24" si="6">I11+K11</f>
        <v>4286443.3599999994</v>
      </c>
      <c r="N11" s="72">
        <f t="shared" ref="N11:N24" si="7">M11/M$25*100</f>
        <v>5.3772971448460671</v>
      </c>
    </row>
    <row r="12" spans="1:14" x14ac:dyDescent="0.25">
      <c r="A12" s="15" t="s">
        <v>28</v>
      </c>
      <c r="B12" s="7" t="s">
        <v>13</v>
      </c>
      <c r="C12" s="61">
        <v>6440677</v>
      </c>
      <c r="D12" s="71">
        <f t="shared" si="0"/>
        <v>9.1235610263969846</v>
      </c>
      <c r="E12" s="61">
        <v>0</v>
      </c>
      <c r="F12" s="29">
        <f t="shared" si="1"/>
        <v>0</v>
      </c>
      <c r="G12" s="61">
        <f t="shared" si="2"/>
        <v>6440677</v>
      </c>
      <c r="H12" s="72">
        <f t="shared" si="3"/>
        <v>8.3588544688091702</v>
      </c>
      <c r="I12" s="61">
        <v>6012682.71</v>
      </c>
      <c r="J12" s="71">
        <f t="shared" si="4"/>
        <v>8.2057832212934496</v>
      </c>
      <c r="K12" s="61">
        <v>0</v>
      </c>
      <c r="L12" s="29">
        <f t="shared" si="5"/>
        <v>0</v>
      </c>
      <c r="M12" s="61">
        <f t="shared" si="6"/>
        <v>6012682.71</v>
      </c>
      <c r="N12" s="72">
        <f t="shared" si="7"/>
        <v>7.5428458640238079</v>
      </c>
    </row>
    <row r="13" spans="1:14" x14ac:dyDescent="0.25">
      <c r="A13" s="15" t="s">
        <v>29</v>
      </c>
      <c r="B13" s="7" t="s">
        <v>14</v>
      </c>
      <c r="C13" s="61">
        <v>7895842</v>
      </c>
      <c r="D13" s="71">
        <f t="shared" si="0"/>
        <v>11.18487953079908</v>
      </c>
      <c r="E13" s="61">
        <v>0</v>
      </c>
      <c r="F13" s="29">
        <f t="shared" si="1"/>
        <v>0</v>
      </c>
      <c r="G13" s="61">
        <f t="shared" si="2"/>
        <v>7895842</v>
      </c>
      <c r="H13" s="72">
        <f t="shared" si="3"/>
        <v>10.247400108204639</v>
      </c>
      <c r="I13" s="61">
        <v>9594406.0099999998</v>
      </c>
      <c r="J13" s="71">
        <f t="shared" si="4"/>
        <v>13.09392490047675</v>
      </c>
      <c r="K13" s="61">
        <v>0</v>
      </c>
      <c r="L13" s="29">
        <f t="shared" si="5"/>
        <v>0</v>
      </c>
      <c r="M13" s="61">
        <f t="shared" si="6"/>
        <v>9594406.0099999998</v>
      </c>
      <c r="N13" s="72">
        <f t="shared" si="7"/>
        <v>12.036079264574012</v>
      </c>
    </row>
    <row r="14" spans="1:14" x14ac:dyDescent="0.25">
      <c r="A14" s="15" t="s">
        <v>30</v>
      </c>
      <c r="B14" s="7" t="s">
        <v>23</v>
      </c>
      <c r="C14" s="61">
        <v>3061647</v>
      </c>
      <c r="D14" s="71">
        <f t="shared" si="0"/>
        <v>4.3369855755513358</v>
      </c>
      <c r="E14" s="61">
        <v>0</v>
      </c>
      <c r="F14" s="29">
        <f t="shared" si="1"/>
        <v>0</v>
      </c>
      <c r="G14" s="61">
        <f t="shared" si="2"/>
        <v>3061647</v>
      </c>
      <c r="H14" s="72">
        <f t="shared" si="3"/>
        <v>3.9734738611897766</v>
      </c>
      <c r="I14" s="61">
        <v>3763487.21</v>
      </c>
      <c r="J14" s="71">
        <f t="shared" si="4"/>
        <v>5.1362032042716086</v>
      </c>
      <c r="K14" s="61">
        <v>0</v>
      </c>
      <c r="L14" s="29">
        <f t="shared" si="5"/>
        <v>0</v>
      </c>
      <c r="M14" s="61">
        <f t="shared" si="6"/>
        <v>3763487.21</v>
      </c>
      <c r="N14" s="72">
        <f t="shared" si="7"/>
        <v>4.7212542729125655</v>
      </c>
    </row>
    <row r="15" spans="1:14" x14ac:dyDescent="0.25">
      <c r="A15" s="15" t="s">
        <v>31</v>
      </c>
      <c r="B15" s="7" t="s">
        <v>16</v>
      </c>
      <c r="C15" s="61">
        <v>3006764</v>
      </c>
      <c r="D15" s="71">
        <f t="shared" si="0"/>
        <v>4.2592408912872832</v>
      </c>
      <c r="E15" s="61">
        <v>5818284</v>
      </c>
      <c r="F15" s="29">
        <f t="shared" si="1"/>
        <v>90.090651422094666</v>
      </c>
      <c r="G15" s="61">
        <f t="shared" si="2"/>
        <v>8825048</v>
      </c>
      <c r="H15" s="72">
        <f t="shared" si="3"/>
        <v>11.45334440964132</v>
      </c>
      <c r="I15" s="61">
        <v>3344219.41</v>
      </c>
      <c r="J15" s="71">
        <f t="shared" si="4"/>
        <v>4.5640092528517746</v>
      </c>
      <c r="K15" s="61">
        <v>5817755.54</v>
      </c>
      <c r="L15" s="29">
        <f t="shared" si="5"/>
        <v>90.337893991883973</v>
      </c>
      <c r="M15" s="61">
        <f t="shared" si="6"/>
        <v>9161974.9499999993</v>
      </c>
      <c r="N15" s="72">
        <f t="shared" si="7"/>
        <v>11.493599145513073</v>
      </c>
    </row>
    <row r="16" spans="1:14" x14ac:dyDescent="0.25">
      <c r="A16" s="15" t="s">
        <v>32</v>
      </c>
      <c r="B16" s="7" t="s">
        <v>17</v>
      </c>
      <c r="C16" s="61">
        <v>2103862</v>
      </c>
      <c r="D16" s="71">
        <f t="shared" si="0"/>
        <v>2.9802322563478363</v>
      </c>
      <c r="E16" s="61">
        <v>0</v>
      </c>
      <c r="F16" s="29">
        <f t="shared" si="1"/>
        <v>0</v>
      </c>
      <c r="G16" s="61">
        <f t="shared" si="2"/>
        <v>2103862</v>
      </c>
      <c r="H16" s="72">
        <f t="shared" si="3"/>
        <v>2.7304390952158908</v>
      </c>
      <c r="I16" s="61">
        <v>3708614.4</v>
      </c>
      <c r="J16" s="71">
        <f t="shared" si="4"/>
        <v>5.0613157696071536</v>
      </c>
      <c r="K16" s="61">
        <v>0</v>
      </c>
      <c r="L16" s="29">
        <f t="shared" si="5"/>
        <v>0</v>
      </c>
      <c r="M16" s="61">
        <f t="shared" si="6"/>
        <v>3708614.4</v>
      </c>
      <c r="N16" s="72">
        <f t="shared" si="7"/>
        <v>4.6524169222791301</v>
      </c>
    </row>
    <row r="17" spans="1:15" x14ac:dyDescent="0.25">
      <c r="A17" s="15" t="s">
        <v>33</v>
      </c>
      <c r="B17" s="7" t="s">
        <v>18</v>
      </c>
      <c r="C17" s="61">
        <v>5146682</v>
      </c>
      <c r="D17" s="71">
        <f t="shared" si="0"/>
        <v>7.2905483865219276</v>
      </c>
      <c r="E17" s="61">
        <v>0</v>
      </c>
      <c r="F17" s="29">
        <f t="shared" si="1"/>
        <v>0</v>
      </c>
      <c r="G17" s="61">
        <f t="shared" si="2"/>
        <v>5146682</v>
      </c>
      <c r="H17" s="72">
        <f t="shared" si="3"/>
        <v>6.6794788552879947</v>
      </c>
      <c r="I17" s="61">
        <v>5546645</v>
      </c>
      <c r="J17" s="71">
        <f t="shared" si="4"/>
        <v>7.5697602336097995</v>
      </c>
      <c r="K17" s="61">
        <v>0</v>
      </c>
      <c r="L17" s="29">
        <f t="shared" si="5"/>
        <v>0</v>
      </c>
      <c r="M17" s="61">
        <f t="shared" si="6"/>
        <v>5546645</v>
      </c>
      <c r="N17" s="72">
        <f t="shared" si="7"/>
        <v>6.9582065635820545</v>
      </c>
    </row>
    <row r="18" spans="1:15" x14ac:dyDescent="0.25">
      <c r="A18" s="15" t="s">
        <v>34</v>
      </c>
      <c r="B18" s="7" t="s">
        <v>19</v>
      </c>
      <c r="C18" s="61">
        <v>4668099</v>
      </c>
      <c r="D18" s="71">
        <f t="shared" si="0"/>
        <v>6.612610150107316</v>
      </c>
      <c r="E18" s="61">
        <v>0</v>
      </c>
      <c r="F18" s="29">
        <f t="shared" si="1"/>
        <v>0</v>
      </c>
      <c r="G18" s="61">
        <f t="shared" si="2"/>
        <v>4668099</v>
      </c>
      <c r="H18" s="72">
        <f t="shared" si="3"/>
        <v>6.0583631483140072</v>
      </c>
      <c r="I18" s="61">
        <v>4447196.6100000003</v>
      </c>
      <c r="J18" s="71">
        <f t="shared" si="4"/>
        <v>6.0692927074695264</v>
      </c>
      <c r="K18" s="61">
        <v>0</v>
      </c>
      <c r="L18" s="29">
        <f t="shared" si="5"/>
        <v>0</v>
      </c>
      <c r="M18" s="61">
        <f t="shared" si="6"/>
        <v>4447196.6100000003</v>
      </c>
      <c r="N18" s="72">
        <f t="shared" si="7"/>
        <v>5.5789603699609165</v>
      </c>
    </row>
    <row r="19" spans="1:15" x14ac:dyDescent="0.25">
      <c r="A19" s="15" t="s">
        <v>35</v>
      </c>
      <c r="B19" s="7" t="s">
        <v>11</v>
      </c>
      <c r="C19" s="61">
        <v>7834833</v>
      </c>
      <c r="D19" s="71">
        <f t="shared" si="0"/>
        <v>11.098457042191212</v>
      </c>
      <c r="E19" s="61">
        <v>0</v>
      </c>
      <c r="F19" s="29">
        <f t="shared" si="1"/>
        <v>0</v>
      </c>
      <c r="G19" s="61">
        <f t="shared" si="2"/>
        <v>7834833</v>
      </c>
      <c r="H19" s="72">
        <f t="shared" si="3"/>
        <v>10.168221265314742</v>
      </c>
      <c r="I19" s="61">
        <v>6948296.3300000001</v>
      </c>
      <c r="J19" s="71">
        <f t="shared" si="4"/>
        <v>9.4826579401008928</v>
      </c>
      <c r="K19" s="61">
        <v>0</v>
      </c>
      <c r="L19" s="29">
        <f t="shared" si="5"/>
        <v>0</v>
      </c>
      <c r="M19" s="61">
        <f t="shared" si="6"/>
        <v>6948296.3300000001</v>
      </c>
      <c r="N19" s="72">
        <f t="shared" si="7"/>
        <v>8.7165630987955964</v>
      </c>
    </row>
    <row r="20" spans="1:15" x14ac:dyDescent="0.25">
      <c r="A20" s="15" t="s">
        <v>36</v>
      </c>
      <c r="B20" s="7" t="s">
        <v>15</v>
      </c>
      <c r="C20" s="61">
        <v>3171769</v>
      </c>
      <c r="D20" s="71">
        <f t="shared" si="0"/>
        <v>4.4929792369861339</v>
      </c>
      <c r="E20" s="61">
        <v>0</v>
      </c>
      <c r="F20" s="29">
        <f t="shared" si="1"/>
        <v>0</v>
      </c>
      <c r="G20" s="61">
        <f t="shared" si="2"/>
        <v>3171769</v>
      </c>
      <c r="H20" s="72">
        <f t="shared" si="3"/>
        <v>4.1163926524619061</v>
      </c>
      <c r="I20" s="61">
        <v>3276815.38</v>
      </c>
      <c r="J20" s="71">
        <f t="shared" si="4"/>
        <v>4.4720198888526284</v>
      </c>
      <c r="K20" s="61">
        <v>0</v>
      </c>
      <c r="L20" s="29">
        <f t="shared" si="5"/>
        <v>0</v>
      </c>
      <c r="M20" s="61">
        <f t="shared" si="6"/>
        <v>3276815.38</v>
      </c>
      <c r="N20" s="72">
        <f t="shared" si="7"/>
        <v>4.1107296906080384</v>
      </c>
    </row>
    <row r="21" spans="1:15" x14ac:dyDescent="0.25">
      <c r="A21" s="15" t="s">
        <v>37</v>
      </c>
      <c r="B21" s="7" t="s">
        <v>66</v>
      </c>
      <c r="C21" s="61">
        <v>5565967</v>
      </c>
      <c r="D21" s="71">
        <f t="shared" si="0"/>
        <v>7.8844878566976346</v>
      </c>
      <c r="E21" s="61">
        <v>0</v>
      </c>
      <c r="F21" s="29">
        <f t="shared" si="1"/>
        <v>0</v>
      </c>
      <c r="G21" s="61">
        <f t="shared" si="2"/>
        <v>5565967</v>
      </c>
      <c r="H21" s="72">
        <f t="shared" si="3"/>
        <v>7.2236362933887799</v>
      </c>
      <c r="I21" s="61">
        <v>7818629.8600000003</v>
      </c>
      <c r="J21" s="71">
        <f t="shared" si="4"/>
        <v>10.670441933013949</v>
      </c>
      <c r="K21" s="61">
        <v>0</v>
      </c>
      <c r="L21" s="29">
        <f t="shared" si="5"/>
        <v>0</v>
      </c>
      <c r="M21" s="61">
        <f t="shared" si="6"/>
        <v>7818629.8600000003</v>
      </c>
      <c r="N21" s="72">
        <f t="shared" si="7"/>
        <v>9.8083871619818179</v>
      </c>
    </row>
    <row r="22" spans="1:15" x14ac:dyDescent="0.25">
      <c r="A22" s="15" t="s">
        <v>38</v>
      </c>
      <c r="B22" s="7" t="s">
        <v>22</v>
      </c>
      <c r="C22" s="61">
        <v>950080</v>
      </c>
      <c r="D22" s="71">
        <f t="shared" si="0"/>
        <v>1.3458387775010683</v>
      </c>
      <c r="E22" s="61">
        <v>0</v>
      </c>
      <c r="F22" s="29">
        <f t="shared" si="1"/>
        <v>0</v>
      </c>
      <c r="G22" s="61">
        <f t="shared" si="2"/>
        <v>950080</v>
      </c>
      <c r="H22" s="72">
        <f t="shared" si="3"/>
        <v>1.233035044875906</v>
      </c>
      <c r="I22" s="61">
        <v>983707.58</v>
      </c>
      <c r="J22" s="71">
        <f t="shared" si="4"/>
        <v>1.3425107466918347</v>
      </c>
      <c r="K22" s="61">
        <v>0</v>
      </c>
      <c r="L22" s="29">
        <f t="shared" si="5"/>
        <v>0</v>
      </c>
      <c r="M22" s="61">
        <f t="shared" si="6"/>
        <v>983707.58</v>
      </c>
      <c r="N22" s="72">
        <f t="shared" si="7"/>
        <v>1.234050590907011</v>
      </c>
    </row>
    <row r="23" spans="1:15" x14ac:dyDescent="0.25">
      <c r="A23" s="15" t="s">
        <v>39</v>
      </c>
      <c r="B23" s="7" t="s">
        <v>20</v>
      </c>
      <c r="C23" s="61">
        <v>4173195</v>
      </c>
      <c r="D23" s="71">
        <f t="shared" si="0"/>
        <v>5.91155235040583</v>
      </c>
      <c r="E23" s="61">
        <v>0</v>
      </c>
      <c r="F23" s="29">
        <f t="shared" si="1"/>
        <v>0</v>
      </c>
      <c r="G23" s="61">
        <f t="shared" si="2"/>
        <v>4173195</v>
      </c>
      <c r="H23" s="72">
        <f t="shared" si="3"/>
        <v>5.4160656829960709</v>
      </c>
      <c r="I23" s="61">
        <v>-1010.25</v>
      </c>
      <c r="J23" s="71">
        <f t="shared" si="4"/>
        <v>-1.3787344017878015E-3</v>
      </c>
      <c r="K23" s="61">
        <v>0</v>
      </c>
      <c r="L23" s="29">
        <f t="shared" si="5"/>
        <v>0</v>
      </c>
      <c r="M23" s="61">
        <f t="shared" si="6"/>
        <v>-1010.25</v>
      </c>
      <c r="N23" s="72">
        <f t="shared" si="7"/>
        <v>-1.267347771645521E-3</v>
      </c>
    </row>
    <row r="24" spans="1:15" x14ac:dyDescent="0.25">
      <c r="A24" s="15" t="s">
        <v>40</v>
      </c>
      <c r="B24" s="7" t="s">
        <v>25</v>
      </c>
      <c r="C24" s="61">
        <v>12451790</v>
      </c>
      <c r="D24" s="71">
        <f t="shared" si="0"/>
        <v>17.638621833214074</v>
      </c>
      <c r="E24" s="61">
        <v>639971</v>
      </c>
      <c r="F24" s="29">
        <f t="shared" si="1"/>
        <v>9.9093485779053321</v>
      </c>
      <c r="G24" s="61">
        <f t="shared" si="2"/>
        <v>13091761</v>
      </c>
      <c r="H24" s="72">
        <f t="shared" si="3"/>
        <v>16.990779841844514</v>
      </c>
      <c r="I24" s="61">
        <v>13543587.469999999</v>
      </c>
      <c r="J24" s="71">
        <f t="shared" si="4"/>
        <v>18.483553544678262</v>
      </c>
      <c r="K24" s="61">
        <v>622239.11</v>
      </c>
      <c r="L24" s="29">
        <f t="shared" si="5"/>
        <v>9.6621060081160159</v>
      </c>
      <c r="M24" s="61">
        <f t="shared" si="6"/>
        <v>14165826.579999998</v>
      </c>
      <c r="N24" s="72">
        <f t="shared" si="7"/>
        <v>17.770877257787568</v>
      </c>
    </row>
    <row r="25" spans="1:15" x14ac:dyDescent="0.25">
      <c r="A25" s="3"/>
      <c r="B25" s="4" t="s">
        <v>56</v>
      </c>
      <c r="C25" s="82">
        <f t="shared" ref="C25:H25" si="8">SUM(C11:C24)</f>
        <v>70593894</v>
      </c>
      <c r="D25" s="30">
        <f t="shared" si="8"/>
        <v>100</v>
      </c>
      <c r="E25" s="82">
        <f t="shared" si="8"/>
        <v>6458255</v>
      </c>
      <c r="F25" s="31">
        <f t="shared" si="8"/>
        <v>100</v>
      </c>
      <c r="G25" s="82">
        <f t="shared" si="8"/>
        <v>77052149</v>
      </c>
      <c r="H25" s="31">
        <f t="shared" si="8"/>
        <v>100.00000000000001</v>
      </c>
      <c r="I25" s="82">
        <f t="shared" ref="I25:N25" si="9">SUM(I11:I24)</f>
        <v>73273721.079999983</v>
      </c>
      <c r="J25" s="30">
        <f t="shared" si="9"/>
        <v>100.00000000000003</v>
      </c>
      <c r="K25" s="82">
        <f t="shared" si="9"/>
        <v>6439994.6500000004</v>
      </c>
      <c r="L25" s="31">
        <f t="shared" si="9"/>
        <v>99.999999999999986</v>
      </c>
      <c r="M25" s="82">
        <f t="shared" si="9"/>
        <v>79713715.729999989</v>
      </c>
      <c r="N25" s="31">
        <f t="shared" si="9"/>
        <v>100.00000000000003</v>
      </c>
      <c r="O25" s="63"/>
    </row>
    <row r="26" spans="1:15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5" x14ac:dyDescent="0.25">
      <c r="D27" s="48"/>
      <c r="J27" s="48"/>
    </row>
    <row r="28" spans="1:15" x14ac:dyDescent="0.25">
      <c r="B28" s="49" t="s">
        <v>80</v>
      </c>
    </row>
    <row r="29" spans="1:15" x14ac:dyDescent="0.25">
      <c r="C29" s="9"/>
      <c r="E29" s="9"/>
      <c r="G29" s="9"/>
      <c r="I29" s="9"/>
      <c r="K29" s="9"/>
      <c r="M29" s="9"/>
    </row>
    <row r="30" spans="1:15" x14ac:dyDescent="0.25">
      <c r="C30" s="6"/>
      <c r="I30" s="6"/>
    </row>
    <row r="31" spans="1:15" x14ac:dyDescent="0.25">
      <c r="C31" s="37"/>
      <c r="I31" s="37"/>
    </row>
    <row r="32" spans="1:15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osiguranja&amp;RKvartalni izvještaj</oddHeader>
    <oddFooter>&amp;CU izvještaj su uključeni podaci zaključno sa 31.03.2025.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59</v>
      </c>
      <c r="B7" s="90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ht="21" customHeight="1" x14ac:dyDescent="0.25">
      <c r="A8" s="88"/>
      <c r="B8" s="85"/>
      <c r="C8" s="92" t="s">
        <v>26</v>
      </c>
      <c r="D8" s="92"/>
      <c r="E8" s="93" t="s">
        <v>60</v>
      </c>
      <c r="F8" s="85" t="s">
        <v>57</v>
      </c>
      <c r="G8" s="85"/>
      <c r="H8" s="92" t="s">
        <v>26</v>
      </c>
      <c r="I8" s="92"/>
      <c r="J8" s="93" t="s">
        <v>61</v>
      </c>
      <c r="K8" s="85" t="s">
        <v>57</v>
      </c>
      <c r="L8" s="86"/>
    </row>
    <row r="9" spans="1:12" ht="18.75" customHeight="1" thickBot="1" x14ac:dyDescent="0.3">
      <c r="A9" s="89"/>
      <c r="B9" s="91"/>
      <c r="C9" s="50" t="s">
        <v>65</v>
      </c>
      <c r="D9" s="50" t="s">
        <v>74</v>
      </c>
      <c r="E9" s="94"/>
      <c r="F9" s="34" t="s">
        <v>67</v>
      </c>
      <c r="G9" s="34" t="s">
        <v>75</v>
      </c>
      <c r="H9" s="62" t="s">
        <v>65</v>
      </c>
      <c r="I9" s="62" t="s">
        <v>74</v>
      </c>
      <c r="J9" s="94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2025-05-22T09:58:08Z</dcterms:modified>
</cp:coreProperties>
</file>