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cff9d95851123839/Files/AZOBiH/VIII - III (2024-2025)/III - 2025/Jezici/BS EVLADA 2X0525/"/>
    </mc:Choice>
  </mc:AlternateContent>
  <xr:revisionPtr revIDLastSave="82" documentId="13_ncr:1_{46BBC94A-C847-4856-A058-7031EB3BEE08}" xr6:coauthVersionLast="47" xr6:coauthVersionMax="47" xr10:uidLastSave="{82201694-B20B-42F0-9857-657C6D1056B7}"/>
  <bookViews>
    <workbookView xWindow="-120" yWindow="-120" windowWidth="19440" windowHeight="14880" xr2:uid="{00000000-000D-0000-FFFF-FFFF00000000}"/>
  </bookViews>
  <sheets>
    <sheet name="BiH" sheetId="4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11" i="43" l="1"/>
  <c r="R12" i="43"/>
  <c r="R13" i="43"/>
  <c r="R14" i="43"/>
  <c r="R15" i="43"/>
  <c r="R34" i="43" s="1"/>
  <c r="R16" i="43"/>
  <c r="R17" i="43"/>
  <c r="R18" i="43"/>
  <c r="R19" i="43"/>
  <c r="R20" i="43"/>
  <c r="R21" i="43"/>
  <c r="R22" i="43"/>
  <c r="R23" i="43"/>
  <c r="R24" i="43"/>
  <c r="R25" i="43"/>
  <c r="R26" i="43"/>
  <c r="R27" i="43"/>
  <c r="R28" i="43"/>
  <c r="R29" i="43"/>
  <c r="R30" i="43"/>
  <c r="R31" i="43"/>
  <c r="R32" i="43"/>
  <c r="R33" i="43"/>
  <c r="R10" i="43"/>
  <c r="J11" i="43"/>
  <c r="J12" i="43"/>
  <c r="J13" i="43"/>
  <c r="J14" i="43"/>
  <c r="J15" i="43"/>
  <c r="J16" i="43"/>
  <c r="J17" i="43"/>
  <c r="J18" i="43"/>
  <c r="J19" i="43"/>
  <c r="J20" i="43"/>
  <c r="J21" i="43"/>
  <c r="J22" i="43"/>
  <c r="J23" i="43"/>
  <c r="J24" i="43"/>
  <c r="J25" i="43"/>
  <c r="J26" i="43"/>
  <c r="J27" i="43"/>
  <c r="J28" i="43"/>
  <c r="J29" i="43"/>
  <c r="J30" i="43"/>
  <c r="J31" i="43"/>
  <c r="J32" i="43"/>
  <c r="J33" i="43"/>
  <c r="J10" i="43"/>
  <c r="D11" i="43"/>
  <c r="D12" i="43"/>
  <c r="D34" i="43" s="1"/>
  <c r="D13" i="43"/>
  <c r="D14" i="43"/>
  <c r="D15" i="43"/>
  <c r="D16" i="43"/>
  <c r="D17" i="43"/>
  <c r="D18" i="43"/>
  <c r="D19" i="43"/>
  <c r="D20" i="43"/>
  <c r="D21" i="43"/>
  <c r="D22" i="43"/>
  <c r="D23" i="43"/>
  <c r="D24" i="43"/>
  <c r="D25" i="43"/>
  <c r="D26" i="43"/>
  <c r="D27" i="43"/>
  <c r="D28" i="43"/>
  <c r="D29" i="43"/>
  <c r="D30" i="43"/>
  <c r="D31" i="43"/>
  <c r="D32" i="43"/>
  <c r="D33" i="43"/>
  <c r="D10" i="43"/>
  <c r="I34" i="43" l="1"/>
  <c r="C34" i="43"/>
  <c r="L34" i="43"/>
  <c r="F34" i="43"/>
  <c r="E33" i="43" s="1"/>
  <c r="O34" i="43" l="1"/>
  <c r="K18" i="43"/>
  <c r="K11" i="43"/>
  <c r="K21" i="43"/>
  <c r="K29" i="43"/>
  <c r="K12" i="43"/>
  <c r="K30" i="43"/>
  <c r="K13" i="43"/>
  <c r="K22" i="43"/>
  <c r="K19" i="43"/>
  <c r="K31" i="43"/>
  <c r="K20" i="43"/>
  <c r="K27" i="43"/>
  <c r="K10" i="43"/>
  <c r="K28" i="43"/>
  <c r="K14" i="43"/>
  <c r="K23" i="43"/>
  <c r="K15" i="43"/>
  <c r="K24" i="43"/>
  <c r="K32" i="43"/>
  <c r="K16" i="43"/>
  <c r="K25" i="43"/>
  <c r="K33" i="43"/>
  <c r="K17" i="43"/>
  <c r="K26" i="43"/>
  <c r="E27" i="43"/>
  <c r="E28" i="43"/>
  <c r="E18" i="43"/>
  <c r="E19" i="43"/>
  <c r="E31" i="43"/>
  <c r="E22" i="43"/>
  <c r="E32" i="43"/>
  <c r="E14" i="43"/>
  <c r="E15" i="43"/>
  <c r="E24" i="43"/>
  <c r="E16" i="43"/>
  <c r="E25" i="43"/>
  <c r="E17" i="43"/>
  <c r="E26" i="43"/>
  <c r="E29" i="43"/>
  <c r="E11" i="43"/>
  <c r="E20" i="43"/>
  <c r="E30" i="43"/>
  <c r="E12" i="43"/>
  <c r="E21" i="43"/>
  <c r="E13" i="43"/>
  <c r="E23" i="43"/>
  <c r="G16" i="43"/>
  <c r="K34" i="43" l="1"/>
  <c r="J34" i="43"/>
  <c r="E10" i="43"/>
  <c r="E34" i="43" s="1"/>
  <c r="O27" i="43" l="1"/>
  <c r="O10" i="43" l="1"/>
  <c r="O18" i="43" l="1"/>
  <c r="O14" i="43"/>
  <c r="O20" i="43"/>
  <c r="O15" i="43"/>
  <c r="O19" i="43"/>
  <c r="O25" i="43"/>
  <c r="O13" i="43"/>
  <c r="O12" i="43"/>
  <c r="O11" i="43"/>
  <c r="O16" i="43"/>
  <c r="O26" i="43"/>
  <c r="O24" i="43"/>
  <c r="O23" i="43"/>
  <c r="O22" i="43"/>
  <c r="O30" i="43"/>
  <c r="O32" i="43"/>
  <c r="O28" i="43"/>
  <c r="O21" i="43"/>
  <c r="O31" i="43"/>
  <c r="O33" i="43"/>
  <c r="O29" i="43"/>
  <c r="O17" i="43"/>
  <c r="G19" i="43" l="1"/>
  <c r="H19" i="43" s="1"/>
  <c r="G17" i="43"/>
  <c r="H17" i="43" s="1"/>
  <c r="S14" i="43"/>
  <c r="T14" i="43" s="1"/>
  <c r="S27" i="43"/>
  <c r="T27" i="43" s="1"/>
  <c r="G14" i="43"/>
  <c r="H14" i="43" s="1"/>
  <c r="G27" i="43"/>
  <c r="H27" i="43" s="1"/>
  <c r="M18" i="43"/>
  <c r="N18" i="43" s="1"/>
  <c r="M27" i="43"/>
  <c r="N27" i="43" s="1"/>
  <c r="P14" i="43"/>
  <c r="Q14" i="43" s="1"/>
  <c r="P27" i="43"/>
  <c r="Q27" i="43" s="1"/>
  <c r="S17" i="43"/>
  <c r="T17" i="43" s="1"/>
  <c r="S30" i="43"/>
  <c r="T30" i="43" s="1"/>
  <c r="S24" i="43"/>
  <c r="T24" i="43" s="1"/>
  <c r="S11" i="43"/>
  <c r="T11" i="43" s="1"/>
  <c r="S10" i="43"/>
  <c r="S29" i="43"/>
  <c r="T29" i="43" s="1"/>
  <c r="S28" i="43"/>
  <c r="T28" i="43" s="1"/>
  <c r="S23" i="43"/>
  <c r="T23" i="43" s="1"/>
  <c r="S31" i="43"/>
  <c r="T31" i="43" s="1"/>
  <c r="S13" i="43"/>
  <c r="T13" i="43" s="1"/>
  <c r="S19" i="43"/>
  <c r="T19" i="43" s="1"/>
  <c r="S20" i="43"/>
  <c r="T20" i="43" s="1"/>
  <c r="S18" i="43"/>
  <c r="T18" i="43" s="1"/>
  <c r="S33" i="43"/>
  <c r="T33" i="43" s="1"/>
  <c r="S21" i="43"/>
  <c r="T21" i="43" s="1"/>
  <c r="S32" i="43"/>
  <c r="T32" i="43" s="1"/>
  <c r="S22" i="43"/>
  <c r="T22" i="43" s="1"/>
  <c r="S26" i="43"/>
  <c r="T26" i="43" s="1"/>
  <c r="S16" i="43"/>
  <c r="T16" i="43" s="1"/>
  <c r="S12" i="43"/>
  <c r="T12" i="43" s="1"/>
  <c r="S25" i="43"/>
  <c r="T25" i="43" s="1"/>
  <c r="S15" i="43"/>
  <c r="T15" i="43" s="1"/>
  <c r="P10" i="43"/>
  <c r="P17" i="43"/>
  <c r="Q17" i="43" s="1"/>
  <c r="P29" i="43"/>
  <c r="Q29" i="43" s="1"/>
  <c r="P31" i="43"/>
  <c r="Q31" i="43" s="1"/>
  <c r="P28" i="43"/>
  <c r="Q28" i="43" s="1"/>
  <c r="P30" i="43"/>
  <c r="Q30" i="43" s="1"/>
  <c r="P23" i="43"/>
  <c r="Q23" i="43" s="1"/>
  <c r="P24" i="43"/>
  <c r="Q24" i="43" s="1"/>
  <c r="P11" i="43"/>
  <c r="Q11" i="43" s="1"/>
  <c r="P13" i="43"/>
  <c r="Q13" i="43" s="1"/>
  <c r="P19" i="43"/>
  <c r="Q19" i="43" s="1"/>
  <c r="P20" i="43"/>
  <c r="Q20" i="43" s="1"/>
  <c r="P18" i="43"/>
  <c r="Q18" i="43" s="1"/>
  <c r="P33" i="43"/>
  <c r="Q33" i="43" s="1"/>
  <c r="P21" i="43"/>
  <c r="Q21" i="43" s="1"/>
  <c r="P32" i="43"/>
  <c r="Q32" i="43" s="1"/>
  <c r="P22" i="43"/>
  <c r="Q22" i="43" s="1"/>
  <c r="P26" i="43"/>
  <c r="Q26" i="43" s="1"/>
  <c r="P16" i="43"/>
  <c r="Q16" i="43" s="1"/>
  <c r="P12" i="43"/>
  <c r="Q12" i="43" s="1"/>
  <c r="P25" i="43"/>
  <c r="Q25" i="43" s="1"/>
  <c r="P15" i="43"/>
  <c r="Q15" i="43" s="1"/>
  <c r="M33" i="43"/>
  <c r="N33" i="43" s="1"/>
  <c r="M21" i="43"/>
  <c r="N21" i="43" s="1"/>
  <c r="M32" i="43"/>
  <c r="N32" i="43" s="1"/>
  <c r="M22" i="43"/>
  <c r="N22" i="43" s="1"/>
  <c r="M26" i="43"/>
  <c r="N26" i="43" s="1"/>
  <c r="M16" i="43"/>
  <c r="N16" i="43" s="1"/>
  <c r="M12" i="43"/>
  <c r="N12" i="43" s="1"/>
  <c r="M25" i="43"/>
  <c r="N25" i="43" s="1"/>
  <c r="M15" i="43"/>
  <c r="N15" i="43" s="1"/>
  <c r="M14" i="43"/>
  <c r="N14" i="43" s="1"/>
  <c r="M10" i="43"/>
  <c r="M17" i="43"/>
  <c r="N17" i="43" s="1"/>
  <c r="M29" i="43"/>
  <c r="N29" i="43" s="1"/>
  <c r="M31" i="43"/>
  <c r="N31" i="43" s="1"/>
  <c r="M28" i="43"/>
  <c r="N28" i="43" s="1"/>
  <c r="M30" i="43"/>
  <c r="N30" i="43" s="1"/>
  <c r="M23" i="43"/>
  <c r="N23" i="43" s="1"/>
  <c r="M24" i="43"/>
  <c r="N24" i="43" s="1"/>
  <c r="M11" i="43"/>
  <c r="N11" i="43" s="1"/>
  <c r="M13" i="43"/>
  <c r="N13" i="43" s="1"/>
  <c r="M19" i="43"/>
  <c r="N19" i="43" s="1"/>
  <c r="M20" i="43"/>
  <c r="N20" i="43" s="1"/>
  <c r="G10" i="43"/>
  <c r="G29" i="43"/>
  <c r="H29" i="43" s="1"/>
  <c r="G31" i="43"/>
  <c r="H31" i="43" s="1"/>
  <c r="G28" i="43"/>
  <c r="H28" i="43" s="1"/>
  <c r="G30" i="43"/>
  <c r="H30" i="43" s="1"/>
  <c r="G23" i="43"/>
  <c r="H23" i="43" s="1"/>
  <c r="G24" i="43"/>
  <c r="H24" i="43" s="1"/>
  <c r="G11" i="43"/>
  <c r="H11" i="43" s="1"/>
  <c r="G13" i="43"/>
  <c r="H13" i="43" s="1"/>
  <c r="G20" i="43"/>
  <c r="H20" i="43" s="1"/>
  <c r="G18" i="43"/>
  <c r="H18" i="43" s="1"/>
  <c r="G33" i="43"/>
  <c r="H33" i="43" s="1"/>
  <c r="G21" i="43"/>
  <c r="H21" i="43" s="1"/>
  <c r="G32" i="43"/>
  <c r="H32" i="43" s="1"/>
  <c r="G22" i="43"/>
  <c r="H22" i="43" s="1"/>
  <c r="G26" i="43"/>
  <c r="H26" i="43" s="1"/>
  <c r="H16" i="43"/>
  <c r="G12" i="43"/>
  <c r="H12" i="43" s="1"/>
  <c r="G25" i="43"/>
  <c r="H25" i="43" s="1"/>
  <c r="G15" i="43"/>
  <c r="H15" i="43" s="1"/>
  <c r="G34" i="43" l="1"/>
  <c r="S34" i="43"/>
  <c r="P34" i="43"/>
  <c r="M34" i="43"/>
  <c r="T10" i="43"/>
  <c r="T34" i="43" s="1"/>
  <c r="Q10" i="43"/>
  <c r="Q34" i="43" s="1"/>
  <c r="N10" i="43"/>
  <c r="N34" i="43" s="1"/>
  <c r="H10" i="43"/>
  <c r="H34" i="43" s="1"/>
</calcChain>
</file>

<file path=xl/sharedStrings.xml><?xml version="1.0" encoding="utf-8"?>
<sst xmlns="http://schemas.openxmlformats.org/spreadsheetml/2006/main" count="80" uniqueCount="61">
  <si>
    <t>Društvo za osiguranje</t>
  </si>
  <si>
    <t>Premija</t>
  </si>
  <si>
    <t>1.</t>
  </si>
  <si>
    <t>2.</t>
  </si>
  <si>
    <t>3.</t>
  </si>
  <si>
    <t>4.</t>
  </si>
  <si>
    <t>5.</t>
  </si>
  <si>
    <t>6.</t>
  </si>
  <si>
    <t>7.</t>
  </si>
  <si>
    <t>8.</t>
  </si>
  <si>
    <t>HHI</t>
  </si>
  <si>
    <t>Tržište neživotnog osiguranja</t>
  </si>
  <si>
    <t>Tržište životnog osiguranja</t>
  </si>
  <si>
    <t>Tržište neživotnog i životnog osiguranja</t>
  </si>
  <si>
    <t>Croatia osiguranje d.d.</t>
  </si>
  <si>
    <t>Euroherc osiguranje d.d.</t>
  </si>
  <si>
    <t>Grawe osiguranje a.d.</t>
  </si>
  <si>
    <t>Nešković osiguranje a.d.</t>
  </si>
  <si>
    <t>Sarajevo-osiguranje d.d.</t>
  </si>
  <si>
    <t>Triglav osiguranje d.d.</t>
  </si>
  <si>
    <t>Uniqa osiguranje d.d.</t>
  </si>
  <si>
    <t>Brčko-gas osiguranje d.d.</t>
  </si>
  <si>
    <t>Camelija osiguranje d.d.</t>
  </si>
  <si>
    <t>Drina osiguranje a.d.</t>
  </si>
  <si>
    <t>Dunav osiguranje a.d.</t>
  </si>
  <si>
    <t>Euros osiguranje a.d.</t>
  </si>
  <si>
    <t>Krajina osiguranje a.d.</t>
  </si>
  <si>
    <t>Mikrofin osiguranje a.d.</t>
  </si>
  <si>
    <t>Osiguranje Aura a.d.</t>
  </si>
  <si>
    <t>Osiguranje Garant d.d.</t>
  </si>
  <si>
    <t>SAS - Super P osiguranje a.d.</t>
  </si>
  <si>
    <t>Triglav osiguranje a.d.</t>
  </si>
  <si>
    <t>Wiener osiguranje a.d.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</si>
  <si>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</si>
  <si>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</si>
  <si>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</si>
  <si>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</si>
  <si>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</si>
  <si>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</si>
  <si>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</si>
  <si>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</si>
  <si>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</si>
  <si>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</si>
  <si>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</si>
  <si>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</si>
  <si>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</si>
  <si>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</si>
  <si>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</si>
  <si>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</si>
  <si>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Tržišni udio
(%)</t>
  </si>
  <si>
    <t>Ukupno:</t>
  </si>
  <si>
    <t>HHI INDEKS ZA TRŽIŠTE OSIGURANJA BOSNE I HERCEGOVINE</t>
  </si>
  <si>
    <t>Premium osiguranje a.d.</t>
  </si>
  <si>
    <t>I-III-2024</t>
  </si>
  <si>
    <t>Grawe osiguranje d.d.</t>
  </si>
  <si>
    <t>Vienna osiguranje d.d.</t>
  </si>
  <si>
    <t>I-III-2025</t>
  </si>
  <si>
    <t>Adriatic osiguranje d.d.</t>
  </si>
  <si>
    <t>*ASA osiguranje d.d. je od 01.01.2023. godine počelo poslovati pod nazivom ASA Central osiguranje d.d.</t>
  </si>
  <si>
    <t>**Proces integracije Central osiguranja d.d. društvu ASA osiguranje d.d je započet u 2022. godini.</t>
  </si>
  <si>
    <t>ASA Central osiguranje d.d.*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</si>
</sst>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M_-;\-* #,##0.00\ _K_M_-;_-* &quot;-&quot;??\ _K_M_-;_-@_-"/>
    <numFmt numFmtId="165" formatCode="#,##0.00_ ;\-#,##0.00\ "/>
  </numFmts>
  <fonts count="15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color theme="1"/>
      <name val="Calibri"/>
      <family val="2"/>
      <scheme val="minor"/>
    </font>
    <font>
      <b/>
      <sz val="10"/>
      <color rgb="FF000000"/>
      <name val="Cambria"/>
      <family val="1"/>
      <scheme val="major"/>
    </font>
    <font>
      <sz val="10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i/>
      <sz val="10"/>
      <color rgb="FF000000"/>
      <name val="Cambria"/>
      <family val="1"/>
      <scheme val="major"/>
    </font>
    <font>
      <i/>
      <sz val="11"/>
      <color theme="1"/>
      <name val="Calibri"/>
      <family val="2"/>
      <charset val="238"/>
      <scheme val="minor"/>
    </font>
    <font>
      <b/>
      <i/>
      <sz val="10"/>
      <color theme="1"/>
      <name val="Cambria"/>
      <family val="1"/>
      <scheme val="major"/>
    </font>
    <font>
      <sz val="10"/>
      <name val="Calibri"/>
      <family val="2"/>
      <charset val="238"/>
      <scheme val="minor"/>
    </font>
    <font>
      <b/>
      <sz val="11"/>
      <color theme="1"/>
      <name val="Cambria"/>
      <family val="1"/>
      <scheme val="major"/>
    </font>
    <font>
      <sz val="8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/>
      <top/>
      <bottom/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  <border>
      <left/>
      <right style="thin">
        <color theme="0" tint="-0.249977111117893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theme="1"/>
      </top>
      <bottom/>
      <diagonal/>
    </border>
    <border>
      <left style="thin">
        <color indexed="64"/>
      </left>
      <right/>
      <top/>
      <bottom style="thin">
        <color theme="0" tint="-0.499984740745262"/>
      </bottom>
      <diagonal/>
    </border>
    <border>
      <left/>
      <right style="medium">
        <color theme="1"/>
      </right>
      <top/>
      <bottom/>
      <diagonal/>
    </border>
  </borders>
  <cellStyleXfs count="12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7" fillId="0" borderId="0"/>
    <xf numFmtId="164" fontId="6" fillId="0" borderId="0" applyFont="0" applyFill="0" applyBorder="0" applyAlignment="0" applyProtection="0"/>
    <xf numFmtId="0" fontId="1" fillId="0" borderId="0"/>
  </cellStyleXfs>
  <cellXfs count="48">
    <xf numFmtId="0" fontId="0" fillId="0" borderId="0" xfId="0"/>
    <xf numFmtId="0" fontId="0" fillId="0" borderId="0" xfId="0" applyBorder="1"/>
    <xf numFmtId="0" fontId="5" fillId="2" borderId="3" xfId="0" applyFont="1" applyFill="1" applyBorder="1" applyAlignment="1">
      <alignment vertical="center"/>
    </xf>
    <xf numFmtId="0" fontId="4" fillId="2" borderId="2" xfId="0" applyFont="1" applyFill="1" applyBorder="1"/>
    <xf numFmtId="0" fontId="9" fillId="3" borderId="5" xfId="0" applyFont="1" applyFill="1" applyBorder="1"/>
    <xf numFmtId="0" fontId="9" fillId="3" borderId="8" xfId="0" applyFont="1" applyFill="1" applyBorder="1"/>
    <xf numFmtId="0" fontId="9" fillId="3" borderId="9" xfId="0" applyFont="1" applyFill="1" applyBorder="1"/>
    <xf numFmtId="0" fontId="8" fillId="3" borderId="10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0" fontId="2" fillId="0" borderId="0" xfId="0" applyFont="1"/>
    <xf numFmtId="0" fontId="5" fillId="0" borderId="0" xfId="0" applyFont="1" applyBorder="1" applyAlignment="1">
      <alignment vertical="center"/>
    </xf>
    <xf numFmtId="165" fontId="4" fillId="0" borderId="12" xfId="10" applyNumberFormat="1" applyFont="1" applyBorder="1" applyAlignment="1">
      <alignment horizontal="left" vertical="center"/>
    </xf>
    <xf numFmtId="2" fontId="4" fillId="0" borderId="0" xfId="0" applyNumberFormat="1" applyFont="1"/>
    <xf numFmtId="1" fontId="4" fillId="0" borderId="0" xfId="0" applyNumberFormat="1" applyFont="1"/>
    <xf numFmtId="1" fontId="4" fillId="0" borderId="1" xfId="0" applyNumberFormat="1" applyFont="1" applyBorder="1"/>
    <xf numFmtId="1" fontId="3" fillId="2" borderId="3" xfId="0" applyNumberFormat="1" applyFont="1" applyFill="1" applyBorder="1" applyAlignment="1">
      <alignment horizontal="right" vertical="center" wrapText="1"/>
    </xf>
    <xf numFmtId="0" fontId="0" fillId="0" borderId="0" xfId="0" applyAlignment="1">
      <alignment horizontal="right"/>
    </xf>
    <xf numFmtId="1" fontId="3" fillId="2" borderId="4" xfId="0" applyNumberFormat="1" applyFont="1" applyFill="1" applyBorder="1" applyAlignment="1">
      <alignment horizontal="right" vertical="center"/>
    </xf>
    <xf numFmtId="2" fontId="4" fillId="0" borderId="0" xfId="0" applyNumberFormat="1" applyFont="1" applyFill="1"/>
    <xf numFmtId="0" fontId="10" fillId="3" borderId="10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 wrapText="1"/>
    </xf>
    <xf numFmtId="1" fontId="5" fillId="2" borderId="3" xfId="0" applyNumberFormat="1" applyFont="1" applyFill="1" applyBorder="1" applyAlignment="1">
      <alignment horizontal="right" vertical="center" wrapText="1"/>
    </xf>
    <xf numFmtId="3" fontId="5" fillId="2" borderId="3" xfId="0" applyNumberFormat="1" applyFont="1" applyFill="1" applyBorder="1" applyAlignment="1">
      <alignment horizontal="right" vertical="center"/>
    </xf>
    <xf numFmtId="0" fontId="0" fillId="0" borderId="0" xfId="0" applyFont="1"/>
    <xf numFmtId="0" fontId="0" fillId="0" borderId="0" xfId="0" applyFont="1" applyAlignment="1">
      <alignment horizontal="right" vertical="center"/>
    </xf>
    <xf numFmtId="3" fontId="4" fillId="0" borderId="0" xfId="0" applyNumberFormat="1" applyFont="1" applyFill="1" applyAlignment="1">
      <alignment horizontal="right" vertical="center"/>
    </xf>
    <xf numFmtId="3" fontId="4" fillId="0" borderId="0" xfId="0" applyNumberFormat="1" applyFont="1" applyFill="1" applyBorder="1" applyAlignment="1">
      <alignment horizontal="right" vertical="center"/>
    </xf>
    <xf numFmtId="3" fontId="4" fillId="0" borderId="0" xfId="0" applyNumberFormat="1" applyFont="1" applyBorder="1"/>
    <xf numFmtId="3" fontId="4" fillId="0" borderId="0" xfId="0" applyNumberFormat="1" applyFont="1" applyFill="1" applyBorder="1"/>
    <xf numFmtId="3" fontId="4" fillId="0" borderId="0" xfId="0" applyNumberFormat="1" applyFont="1"/>
    <xf numFmtId="165" fontId="4" fillId="0" borderId="0" xfId="10" applyNumberFormat="1" applyFont="1" applyFill="1" applyBorder="1" applyAlignment="1">
      <alignment horizontal="left" vertical="center"/>
    </xf>
    <xf numFmtId="0" fontId="11" fillId="0" borderId="0" xfId="2" applyFont="1" applyFill="1" applyBorder="1" applyAlignment="1">
      <alignment horizontal="left" vertical="center" indent="1"/>
    </xf>
    <xf numFmtId="0" fontId="12" fillId="0" borderId="0" xfId="0" applyFont="1" applyBorder="1" applyAlignment="1">
      <alignment vertical="center"/>
    </xf>
    <xf numFmtId="3" fontId="5" fillId="2" borderId="3" xfId="0" applyNumberFormat="1" applyFont="1" applyFill="1" applyBorder="1"/>
    <xf numFmtId="0" fontId="4" fillId="0" borderId="13" xfId="1" applyFont="1" applyFill="1" applyBorder="1" applyAlignment="1" applyProtection="1">
      <alignment horizontal="center" vertical="center"/>
    </xf>
    <xf numFmtId="0" fontId="4" fillId="0" borderId="14" xfId="1" applyFont="1" applyFill="1" applyBorder="1" applyAlignment="1" applyProtection="1">
      <alignment horizontal="center" vertical="center"/>
    </xf>
    <xf numFmtId="0" fontId="4" fillId="0" borderId="15" xfId="1" applyFont="1" applyFill="1" applyBorder="1" applyAlignment="1" applyProtection="1">
      <alignment horizontal="center" vertical="center"/>
    </xf>
    <xf numFmtId="0" fontId="8" fillId="3" borderId="10" xfId="0" applyFont="1" applyFill="1" applyBorder="1" applyAlignment="1">
      <alignment horizontal="center" vertical="center" wrapText="1"/>
    </xf>
    <xf numFmtId="3" fontId="0" fillId="0" borderId="0" xfId="0" applyNumberFormat="1" applyFont="1"/>
    <xf numFmtId="3" fontId="14" fillId="0" borderId="0" xfId="0" applyNumberFormat="1" applyFont="1"/>
    <xf numFmtId="3" fontId="5" fillId="2" borderId="3" xfId="0" applyNumberFormat="1" applyFont="1" applyFill="1" applyBorder="1" applyAlignment="1">
      <alignment horizontal="right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8" fillId="3" borderId="16" xfId="0" applyFont="1" applyFill="1" applyBorder="1" applyAlignment="1">
      <alignment horizontal="center" vertical="center"/>
    </xf>
  </cellXfs>
  <cellStyles count="12">
    <cellStyle name="Normal 2" xfId="9" xr:uid="{00000000-0005-0000-0000-000002000000}"/>
    <cellStyle name="Normalno" xfId="0" builtinId="0"/>
    <cellStyle name="Normalno 2" xfId="1" xr:uid="{00000000-0005-0000-0000-000003000000}"/>
    <cellStyle name="Normalno 2 2" xfId="5" xr:uid="{00000000-0005-0000-0000-000004000000}"/>
    <cellStyle name="Normalno 3" xfId="6" xr:uid="{00000000-0005-0000-0000-000005000000}"/>
    <cellStyle name="Obično 2" xfId="2" xr:uid="{00000000-0005-0000-0000-000006000000}"/>
    <cellStyle name="Obično 2 2" xfId="3" xr:uid="{00000000-0005-0000-0000-000007000000}"/>
    <cellStyle name="Obično 3" xfId="7" xr:uid="{00000000-0005-0000-0000-000008000000}"/>
    <cellStyle name="Obično 4" xfId="4" xr:uid="{00000000-0005-0000-0000-000009000000}"/>
    <cellStyle name="Obično 4 2" xfId="8" xr:uid="{00000000-0005-0000-0000-00000A000000}"/>
    <cellStyle name="Obično_12a Izvjestaji drustava za osiguranje" xfId="11" xr:uid="{00000000-0005-0000-0000-00000B000000}"/>
    <cellStyle name="Zarez" xfId="10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T41"/>
  <sheetViews>
    <sheetView showGridLines="0" tabSelected="1" showRuler="0" view="pageLayout" zoomScale="70" zoomScaleNormal="70" zoomScalePageLayoutView="70" workbookViewId="0">
      <selection activeCell="F3" sqref="F3"/>
    </sheetView>
  </sheetViews>
  <sheetFormatPr defaultRowHeight="15" x14ac:dyDescent="0.25"/>
  <cols>
    <col min="1" max="1" width="6.28515625" customWidth="1"/>
    <col min="2" max="2" width="24.7109375" customWidth="1"/>
    <col min="3" max="3" width="17.42578125" customWidth="1"/>
    <col min="4" max="4" width="12.85546875" customWidth="1"/>
    <col min="5" max="5" width="8.85546875" customWidth="1"/>
    <col min="6" max="6" width="17.42578125" customWidth="1"/>
    <col min="7" max="7" width="14.42578125" customWidth="1"/>
    <col min="8" max="8" width="8.85546875" customWidth="1"/>
    <col min="9" max="9" width="16.28515625" customWidth="1"/>
    <col min="10" max="10" width="14" customWidth="1"/>
    <col min="11" max="11" width="8.85546875" customWidth="1"/>
    <col min="12" max="12" width="16.28515625" customWidth="1"/>
    <col min="13" max="13" width="11.7109375" customWidth="1"/>
    <col min="14" max="14" width="8.85546875" customWidth="1"/>
    <col min="15" max="15" width="18.28515625" customWidth="1"/>
    <col min="16" max="16" width="13.140625" customWidth="1"/>
    <col min="17" max="17" width="8.85546875" customWidth="1"/>
    <col min="18" max="18" width="18.28515625" customWidth="1"/>
    <col min="19" max="19" width="12.7109375" customWidth="1"/>
    <col min="20" max="20" width="8.85546875" customWidth="1"/>
  </cols>
  <sheetData>
    <row r="3" spans="1:20" x14ac:dyDescent="0.25">
      <c r="F3" s="32" t="s">
        <v>51</v>
      </c>
      <c r="G3" s="10"/>
      <c r="H3" s="10"/>
      <c r="I3" s="10"/>
    </row>
    <row r="4" spans="1:20" x14ac:dyDescent="0.25">
      <c r="F4" s="9"/>
    </row>
    <row r="5" spans="1:20" x14ac:dyDescent="0.25">
      <c r="F5" s="1"/>
      <c r="G5" s="1"/>
      <c r="H5" s="1"/>
      <c r="I5" s="1"/>
      <c r="J5" s="1"/>
      <c r="K5" s="1"/>
      <c r="L5" s="1"/>
    </row>
    <row r="6" spans="1:20" ht="15.75" thickBot="1" x14ac:dyDescent="0.3">
      <c r="F6" s="1"/>
      <c r="G6" s="1"/>
      <c r="H6" s="1"/>
      <c r="I6" s="1"/>
      <c r="J6" s="1"/>
      <c r="K6" s="1"/>
      <c r="L6" s="1"/>
    </row>
    <row r="7" spans="1:20" x14ac:dyDescent="0.25">
      <c r="A7" s="4"/>
      <c r="B7" s="41" t="s">
        <v>0</v>
      </c>
      <c r="C7" s="45" t="s">
        <v>11</v>
      </c>
      <c r="D7" s="45"/>
      <c r="E7" s="45"/>
      <c r="F7" s="45"/>
      <c r="G7" s="45"/>
      <c r="H7" s="45"/>
      <c r="I7" s="45" t="s">
        <v>12</v>
      </c>
      <c r="J7" s="45"/>
      <c r="K7" s="45"/>
      <c r="L7" s="45"/>
      <c r="M7" s="45"/>
      <c r="N7" s="45"/>
      <c r="O7" s="45" t="s">
        <v>13</v>
      </c>
      <c r="P7" s="45"/>
      <c r="Q7" s="45"/>
      <c r="R7" s="45"/>
      <c r="S7" s="45"/>
      <c r="T7" s="46"/>
    </row>
    <row r="8" spans="1:20" ht="15.75" customHeight="1" x14ac:dyDescent="0.25">
      <c r="A8" s="5"/>
      <c r="B8" s="42"/>
      <c r="C8" s="44" t="s">
        <v>53</v>
      </c>
      <c r="D8" s="44"/>
      <c r="E8" s="44"/>
      <c r="F8" s="44" t="s">
        <v>56</v>
      </c>
      <c r="G8" s="44"/>
      <c r="H8" s="44"/>
      <c r="I8" s="44" t="s">
        <v>53</v>
      </c>
      <c r="J8" s="44"/>
      <c r="K8" s="44"/>
      <c r="L8" s="44" t="s">
        <v>56</v>
      </c>
      <c r="M8" s="44"/>
      <c r="N8" s="44"/>
      <c r="O8" s="44" t="s">
        <v>53</v>
      </c>
      <c r="P8" s="44"/>
      <c r="Q8" s="44"/>
      <c r="R8" s="44" t="s">
        <v>56</v>
      </c>
      <c r="S8" s="44"/>
      <c r="T8" s="47"/>
    </row>
    <row r="9" spans="1:20" ht="30.75" customHeight="1" thickBot="1" x14ac:dyDescent="0.3">
      <c r="A9" s="6"/>
      <c r="B9" s="43"/>
      <c r="C9" s="19" t="s">
        <v>1</v>
      </c>
      <c r="D9" s="20" t="s">
        <v>49</v>
      </c>
      <c r="E9" s="19" t="s">
        <v>10</v>
      </c>
      <c r="F9" s="19" t="s">
        <v>1</v>
      </c>
      <c r="G9" s="20" t="s">
        <v>49</v>
      </c>
      <c r="H9" s="19" t="s">
        <v>10</v>
      </c>
      <c r="I9" s="19" t="s">
        <v>1</v>
      </c>
      <c r="J9" s="20" t="s">
        <v>49</v>
      </c>
      <c r="K9" s="19" t="s">
        <v>10</v>
      </c>
      <c r="L9" s="19" t="s">
        <v>1</v>
      </c>
      <c r="M9" s="20" t="s">
        <v>49</v>
      </c>
      <c r="N9" s="19" t="s">
        <v>10</v>
      </c>
      <c r="O9" s="19" t="s">
        <v>1</v>
      </c>
      <c r="P9" s="37" t="s">
        <v>49</v>
      </c>
      <c r="Q9" s="7" t="s">
        <v>10</v>
      </c>
      <c r="R9" s="7" t="s">
        <v>1</v>
      </c>
      <c r="S9" s="37" t="s">
        <v>49</v>
      </c>
      <c r="T9" s="8" t="s">
        <v>10</v>
      </c>
    </row>
    <row r="10" spans="1:20" x14ac:dyDescent="0.25">
      <c r="A10" s="35" t="s">
        <v>2</v>
      </c>
      <c r="B10" s="11" t="s">
        <v>57</v>
      </c>
      <c r="C10" s="25">
        <v>22918493</v>
      </c>
      <c r="D10" s="18">
        <f>C10/$C$34*100</f>
        <v>10.933806884175185</v>
      </c>
      <c r="E10" s="14">
        <f>D10^2</f>
        <v>119.54813298043668</v>
      </c>
      <c r="F10" s="25">
        <v>26089164</v>
      </c>
      <c r="G10" s="18">
        <f t="shared" ref="G10:G33" si="0">F10/$F$34*100</f>
        <v>11.622487025833667</v>
      </c>
      <c r="H10" s="14">
        <f>G10^2</f>
        <v>135.08220466567192</v>
      </c>
      <c r="I10" s="29">
        <v>2198404</v>
      </c>
      <c r="J10" s="12">
        <f>I10/$I$34*100</f>
        <v>4.4119833697589552</v>
      </c>
      <c r="K10" s="14">
        <f>J10^2</f>
        <v>19.465597255029586</v>
      </c>
      <c r="L10" s="29">
        <v>2621314</v>
      </c>
      <c r="M10" s="12">
        <f t="shared" ref="M10:M33" si="1">L10/$L$34*100</f>
        <v>5.1511955513095566</v>
      </c>
      <c r="N10" s="14">
        <f>M10^2</f>
        <v>26.534815607831366</v>
      </c>
      <c r="O10" s="27">
        <f>C10+I10</f>
        <v>25116897</v>
      </c>
      <c r="P10" s="12">
        <f t="shared" ref="P10:P33" si="2">O10/$O$34*100</f>
        <v>9.6812227430226887</v>
      </c>
      <c r="Q10" s="13">
        <f>P10^2</f>
        <v>93.726073800019748</v>
      </c>
      <c r="R10" s="29">
        <f>F10+L10</f>
        <v>28710478</v>
      </c>
      <c r="S10" s="12">
        <f t="shared" ref="S10:S33" si="3">R10/$R$34*100</f>
        <v>10.426565151412749</v>
      </c>
      <c r="T10" s="14">
        <f>S10^2</f>
        <v>108.71326085665477</v>
      </c>
    </row>
    <row r="11" spans="1:20" x14ac:dyDescent="0.25">
      <c r="A11" s="34" t="s">
        <v>3</v>
      </c>
      <c r="B11" s="11" t="s">
        <v>20</v>
      </c>
      <c r="C11" s="26">
        <v>9980222</v>
      </c>
      <c r="D11" s="18">
        <f t="shared" ref="D11:D33" si="4">C11/$C$34*100</f>
        <v>4.7612999689463278</v>
      </c>
      <c r="E11" s="14">
        <f t="shared" ref="E11" si="5">D11^2</f>
        <v>22.669977394288303</v>
      </c>
      <c r="F11" s="26">
        <v>10003321</v>
      </c>
      <c r="G11" s="12">
        <f t="shared" si="0"/>
        <v>4.4563891942934415</v>
      </c>
      <c r="H11" s="14">
        <f t="shared" ref="H11:H33" si="6">G11^2</f>
        <v>19.85940465101535</v>
      </c>
      <c r="I11" s="28">
        <v>10645716</v>
      </c>
      <c r="J11" s="12">
        <f t="shared" ref="J11:J33" si="7">I11/$I$34*100</f>
        <v>21.364918345843996</v>
      </c>
      <c r="K11" s="14">
        <f t="shared" ref="K11" si="8">J11^2</f>
        <v>456.45973592458137</v>
      </c>
      <c r="L11" s="28">
        <v>12225650</v>
      </c>
      <c r="M11" s="12">
        <f t="shared" si="1"/>
        <v>24.024864587709708</v>
      </c>
      <c r="N11" s="14">
        <f t="shared" ref="N11:N33" si="9">M11^2</f>
        <v>577.19411845778791</v>
      </c>
      <c r="O11" s="27">
        <f t="shared" ref="O11:O33" si="10">C11+I11</f>
        <v>20625938</v>
      </c>
      <c r="P11" s="12">
        <f t="shared" si="2"/>
        <v>7.9501978314349868</v>
      </c>
      <c r="Q11" s="13">
        <f t="shared" ref="Q11:Q33" si="11">P11^2</f>
        <v>63.20564555895357</v>
      </c>
      <c r="R11" s="29">
        <f t="shared" ref="R11:R33" si="12">F11+L11</f>
        <v>22228971</v>
      </c>
      <c r="S11" s="12">
        <f t="shared" si="3"/>
        <v>8.0727257268361949</v>
      </c>
      <c r="T11" s="14">
        <f t="shared" ref="T11:T33" si="13">S11^2</f>
        <v>65.168900660722969</v>
      </c>
    </row>
    <row r="12" spans="1:20" x14ac:dyDescent="0.25">
      <c r="A12" s="34" t="s">
        <v>4</v>
      </c>
      <c r="B12" s="11" t="s">
        <v>19</v>
      </c>
      <c r="C12" s="26">
        <v>13634258</v>
      </c>
      <c r="D12" s="18">
        <f t="shared" si="4"/>
        <v>6.5045439061381831</v>
      </c>
      <c r="E12" s="14">
        <f>D12^2</f>
        <v>42.30909142687937</v>
      </c>
      <c r="F12" s="26">
        <v>13741309</v>
      </c>
      <c r="G12" s="12">
        <f t="shared" si="0"/>
        <v>6.1216291012801864</v>
      </c>
      <c r="H12" s="14">
        <f>G12^2</f>
        <v>37.474342853640465</v>
      </c>
      <c r="I12" s="28">
        <v>7389617</v>
      </c>
      <c r="J12" s="12">
        <f t="shared" si="7"/>
        <v>14.830243810004012</v>
      </c>
      <c r="K12" s="14">
        <f>J12^2</f>
        <v>219.93613146416232</v>
      </c>
      <c r="L12" s="28">
        <v>7832353</v>
      </c>
      <c r="M12" s="12">
        <f t="shared" si="1"/>
        <v>15.391510490496774</v>
      </c>
      <c r="N12" s="14">
        <f>M12^2</f>
        <v>236.89859517907226</v>
      </c>
      <c r="O12" s="27">
        <f>C12+I12</f>
        <v>21023875</v>
      </c>
      <c r="P12" s="12">
        <f t="shared" si="2"/>
        <v>8.1035812981383053</v>
      </c>
      <c r="Q12" s="13">
        <f>P12^2</f>
        <v>65.668029855536901</v>
      </c>
      <c r="R12" s="29">
        <f t="shared" si="12"/>
        <v>21573662</v>
      </c>
      <c r="S12" s="12">
        <f t="shared" si="3"/>
        <v>7.8347421592060389</v>
      </c>
      <c r="T12" s="14">
        <f>S12^2</f>
        <v>61.383184701240502</v>
      </c>
    </row>
    <row r="13" spans="1:20" x14ac:dyDescent="0.25">
      <c r="A13" s="34" t="s">
        <v>5</v>
      </c>
      <c r="B13" s="11" t="s">
        <v>18</v>
      </c>
      <c r="C13" s="26">
        <v>18104682</v>
      </c>
      <c r="D13" s="18">
        <f t="shared" si="4"/>
        <v>8.6372649670902266</v>
      </c>
      <c r="E13" s="14">
        <f t="shared" ref="E13:E16" si="14">D13^2</f>
        <v>74.602346111724131</v>
      </c>
      <c r="F13" s="26">
        <v>17924505</v>
      </c>
      <c r="G13" s="18">
        <f t="shared" si="0"/>
        <v>7.9852051528746069</v>
      </c>
      <c r="H13" s="14">
        <f t="shared" si="6"/>
        <v>63.763501333495171</v>
      </c>
      <c r="I13" s="28">
        <v>1079283</v>
      </c>
      <c r="J13" s="12">
        <f t="shared" si="7"/>
        <v>2.1660161859528801</v>
      </c>
      <c r="K13" s="14">
        <f t="shared" ref="K13:K16" si="15">J13^2</f>
        <v>4.6916261178098617</v>
      </c>
      <c r="L13" s="28">
        <v>1067668</v>
      </c>
      <c r="M13" s="12">
        <f t="shared" si="1"/>
        <v>2.0980953261896791</v>
      </c>
      <c r="N13" s="14">
        <f t="shared" si="9"/>
        <v>4.4020039977789756</v>
      </c>
      <c r="O13" s="27">
        <f t="shared" si="10"/>
        <v>19183965</v>
      </c>
      <c r="P13" s="12">
        <f t="shared" si="2"/>
        <v>7.3943942302805654</v>
      </c>
      <c r="Q13" s="13">
        <f t="shared" si="11"/>
        <v>54.677066032806515</v>
      </c>
      <c r="R13" s="29">
        <f t="shared" si="12"/>
        <v>18992173</v>
      </c>
      <c r="S13" s="12">
        <f t="shared" si="3"/>
        <v>6.8972425032910332</v>
      </c>
      <c r="T13" s="14">
        <f t="shared" si="13"/>
        <v>47.571954149204359</v>
      </c>
    </row>
    <row r="14" spans="1:20" x14ac:dyDescent="0.25">
      <c r="A14" s="34" t="s">
        <v>6</v>
      </c>
      <c r="B14" s="11" t="s">
        <v>15</v>
      </c>
      <c r="C14" s="25">
        <v>20592435</v>
      </c>
      <c r="D14" s="18">
        <f t="shared" si="4"/>
        <v>9.8241061297062622</v>
      </c>
      <c r="E14" s="14">
        <f t="shared" si="14"/>
        <v>96.513061247732153</v>
      </c>
      <c r="F14" s="25">
        <v>23098750</v>
      </c>
      <c r="G14" s="18">
        <f t="shared" si="0"/>
        <v>10.290284586657334</v>
      </c>
      <c r="H14" s="14">
        <f t="shared" si="6"/>
        <v>105.8899568743975</v>
      </c>
      <c r="I14" s="29">
        <v>0</v>
      </c>
      <c r="J14" s="12">
        <f t="shared" si="7"/>
        <v>0</v>
      </c>
      <c r="K14" s="14">
        <f t="shared" si="15"/>
        <v>0</v>
      </c>
      <c r="L14" s="29">
        <v>0</v>
      </c>
      <c r="M14" s="12">
        <f t="shared" si="1"/>
        <v>0</v>
      </c>
      <c r="N14" s="14">
        <f t="shared" si="9"/>
        <v>0</v>
      </c>
      <c r="O14" s="27">
        <f t="shared" si="10"/>
        <v>20592435</v>
      </c>
      <c r="P14" s="12">
        <f t="shared" si="2"/>
        <v>7.9372842137393178</v>
      </c>
      <c r="Q14" s="13">
        <f t="shared" si="11"/>
        <v>63.000480689675378</v>
      </c>
      <c r="R14" s="29">
        <f t="shared" si="12"/>
        <v>23098750</v>
      </c>
      <c r="S14" s="12">
        <f t="shared" si="3"/>
        <v>8.3885967273409818</v>
      </c>
      <c r="T14" s="14">
        <f t="shared" si="13"/>
        <v>70.368555053955831</v>
      </c>
    </row>
    <row r="15" spans="1:20" x14ac:dyDescent="0.25">
      <c r="A15" s="34" t="s">
        <v>7</v>
      </c>
      <c r="B15" s="11" t="s">
        <v>54</v>
      </c>
      <c r="C15" s="25">
        <v>5808465</v>
      </c>
      <c r="D15" s="18">
        <f t="shared" si="4"/>
        <v>2.7710650348384869</v>
      </c>
      <c r="E15" s="14">
        <f t="shared" si="14"/>
        <v>7.6788014273044247</v>
      </c>
      <c r="F15" s="25">
        <v>5724568</v>
      </c>
      <c r="G15" s="18">
        <f t="shared" si="0"/>
        <v>2.550243361899315</v>
      </c>
      <c r="H15" s="14">
        <f t="shared" si="6"/>
        <v>6.5037412049115204</v>
      </c>
      <c r="I15" s="29">
        <v>8317740</v>
      </c>
      <c r="J15" s="12">
        <f t="shared" si="7"/>
        <v>16.692896553126204</v>
      </c>
      <c r="K15" s="14">
        <f t="shared" si="15"/>
        <v>278.65279533337269</v>
      </c>
      <c r="L15" s="29">
        <v>8158197</v>
      </c>
      <c r="M15" s="12">
        <f t="shared" si="1"/>
        <v>16.031832925436241</v>
      </c>
      <c r="N15" s="14">
        <f t="shared" si="9"/>
        <v>257.01966694910152</v>
      </c>
      <c r="O15" s="27">
        <f t="shared" si="10"/>
        <v>14126205</v>
      </c>
      <c r="P15" s="12">
        <f t="shared" si="2"/>
        <v>5.4448977960374974</v>
      </c>
      <c r="Q15" s="13">
        <f t="shared" si="11"/>
        <v>29.646912009293995</v>
      </c>
      <c r="R15" s="29">
        <f t="shared" si="12"/>
        <v>13882765</v>
      </c>
      <c r="S15" s="12">
        <f t="shared" si="3"/>
        <v>5.0416977994672401</v>
      </c>
      <c r="T15" s="14">
        <f t="shared" si="13"/>
        <v>25.41871670115281</v>
      </c>
    </row>
    <row r="16" spans="1:20" x14ac:dyDescent="0.25">
      <c r="A16" s="34" t="s">
        <v>8</v>
      </c>
      <c r="B16" s="11" t="s">
        <v>60</v>
      </c>
      <c r="C16" s="26">
        <v>29033104</v>
      </c>
      <c r="D16" s="18">
        <f t="shared" si="4"/>
        <v>13.850926078960521</v>
      </c>
      <c r="E16" s="14">
        <f t="shared" si="14"/>
        <v>191.84815324482867</v>
      </c>
      <c r="F16" s="26">
        <v>33311668</v>
      </c>
      <c r="G16" s="12">
        <f t="shared" si="0"/>
        <v>14.840047352183399</v>
      </c>
      <c r="H16" s="14">
        <f t="shared" si="6"/>
        <v>220.22700541504551</v>
      </c>
      <c r="I16" s="28">
        <v>0</v>
      </c>
      <c r="J16" s="12">
        <f t="shared" si="7"/>
        <v>0</v>
      </c>
      <c r="K16" s="14">
        <f t="shared" si="15"/>
        <v>0</v>
      </c>
      <c r="L16" s="28">
        <v>0</v>
      </c>
      <c r="M16" s="12">
        <f t="shared" si="1"/>
        <v>0</v>
      </c>
      <c r="N16" s="14">
        <f t="shared" si="9"/>
        <v>0</v>
      </c>
      <c r="O16" s="27">
        <f t="shared" si="10"/>
        <v>29033104</v>
      </c>
      <c r="P16" s="12">
        <f t="shared" si="2"/>
        <v>11.190711445977703</v>
      </c>
      <c r="Q16" s="13">
        <f t="shared" si="11"/>
        <v>125.23202266713638</v>
      </c>
      <c r="R16" s="29">
        <f t="shared" si="12"/>
        <v>33311668</v>
      </c>
      <c r="S16" s="12">
        <f t="shared" si="3"/>
        <v>12.097544203347336</v>
      </c>
      <c r="T16" s="14">
        <f t="shared" si="13"/>
        <v>146.35057575194273</v>
      </c>
    </row>
    <row r="17" spans="1:20" x14ac:dyDescent="0.25">
      <c r="A17" s="34" t="s">
        <v>9</v>
      </c>
      <c r="B17" s="11" t="s">
        <v>32</v>
      </c>
      <c r="C17" s="26">
        <v>12451790</v>
      </c>
      <c r="D17" s="18">
        <f t="shared" si="4"/>
        <v>5.9404196961075817</v>
      </c>
      <c r="E17" s="14">
        <f>D17^2</f>
        <v>35.288586165902892</v>
      </c>
      <c r="F17" s="26">
        <v>13543587.469999999</v>
      </c>
      <c r="G17" s="18">
        <f t="shared" si="0"/>
        <v>6.0335459447193633</v>
      </c>
      <c r="H17" s="14">
        <f>G17^2</f>
        <v>36.403676667039477</v>
      </c>
      <c r="I17" s="28">
        <v>639971</v>
      </c>
      <c r="J17" s="12">
        <f t="shared" si="7"/>
        <v>1.2843596577917473</v>
      </c>
      <c r="K17" s="14">
        <f>J17^2</f>
        <v>1.6495797305629343</v>
      </c>
      <c r="L17" s="28">
        <v>622239.11</v>
      </c>
      <c r="M17" s="12">
        <f t="shared" si="1"/>
        <v>1.2227742785804439</v>
      </c>
      <c r="N17" s="14">
        <f>M17^2</f>
        <v>1.4951769363579248</v>
      </c>
      <c r="O17" s="27">
        <f>C17+I17</f>
        <v>13091761</v>
      </c>
      <c r="P17" s="12">
        <f t="shared" si="2"/>
        <v>5.0461748654468526</v>
      </c>
      <c r="Q17" s="13">
        <f>P17^2</f>
        <v>25.463880772667562</v>
      </c>
      <c r="R17" s="29">
        <f t="shared" si="12"/>
        <v>14165826.579999998</v>
      </c>
      <c r="S17" s="12">
        <f t="shared" si="3"/>
        <v>5.1444951128986585</v>
      </c>
      <c r="T17" s="14">
        <f>S17^2</f>
        <v>26.465829966638182</v>
      </c>
    </row>
    <row r="18" spans="1:20" x14ac:dyDescent="0.25">
      <c r="A18" s="34" t="s">
        <v>33</v>
      </c>
      <c r="B18" s="11" t="s">
        <v>14</v>
      </c>
      <c r="C18" s="25">
        <v>11963855</v>
      </c>
      <c r="D18" s="18">
        <f t="shared" si="4"/>
        <v>5.7076388120402912</v>
      </c>
      <c r="E18" s="14">
        <f t="shared" ref="E18:E23" si="16">D18^2</f>
        <v>32.577140808708705</v>
      </c>
      <c r="F18" s="25">
        <v>12871448</v>
      </c>
      <c r="G18" s="18">
        <f t="shared" si="0"/>
        <v>5.7341138789917787</v>
      </c>
      <c r="H18" s="14">
        <f t="shared" si="6"/>
        <v>32.880061977246143</v>
      </c>
      <c r="I18" s="29">
        <v>3190439</v>
      </c>
      <c r="J18" s="12">
        <f t="shared" si="7"/>
        <v>6.4029012912232659</v>
      </c>
      <c r="K18" s="14">
        <f t="shared" ref="K18:K23" si="17">J18^2</f>
        <v>40.997144945148563</v>
      </c>
      <c r="L18" s="29">
        <v>2775321</v>
      </c>
      <c r="M18" s="12">
        <f t="shared" si="1"/>
        <v>5.4538377274359311</v>
      </c>
      <c r="N18" s="14">
        <f t="shared" si="9"/>
        <v>29.744345957203521</v>
      </c>
      <c r="O18" s="27">
        <f t="shared" si="10"/>
        <v>15154294</v>
      </c>
      <c r="P18" s="12">
        <f t="shared" si="2"/>
        <v>5.8411712134366072</v>
      </c>
      <c r="Q18" s="13">
        <f t="shared" si="11"/>
        <v>34.119281144680485</v>
      </c>
      <c r="R18" s="29">
        <f t="shared" si="12"/>
        <v>15646769</v>
      </c>
      <c r="S18" s="12">
        <f t="shared" si="3"/>
        <v>5.682317667703245</v>
      </c>
      <c r="T18" s="14">
        <f t="shared" si="13"/>
        <v>32.288734076692442</v>
      </c>
    </row>
    <row r="19" spans="1:20" x14ac:dyDescent="0.25">
      <c r="A19" s="34" t="s">
        <v>34</v>
      </c>
      <c r="B19" s="11" t="s">
        <v>55</v>
      </c>
      <c r="C19" s="26">
        <v>527925</v>
      </c>
      <c r="D19" s="18">
        <f t="shared" si="4"/>
        <v>0.25185905545046899</v>
      </c>
      <c r="E19" s="14">
        <f t="shared" si="16"/>
        <v>6.3432983812402421E-2</v>
      </c>
      <c r="F19" s="26">
        <v>618608</v>
      </c>
      <c r="G19" s="18">
        <f t="shared" si="0"/>
        <v>0.27558427913124822</v>
      </c>
      <c r="H19" s="14">
        <f t="shared" si="6"/>
        <v>7.5946694904289735E-2</v>
      </c>
      <c r="I19" s="28">
        <v>10548567</v>
      </c>
      <c r="J19" s="12">
        <f t="shared" si="7"/>
        <v>21.16994973571196</v>
      </c>
      <c r="K19" s="14">
        <f t="shared" si="17"/>
        <v>448.16677181257086</v>
      </c>
      <c r="L19" s="28">
        <v>9766990</v>
      </c>
      <c r="M19" s="12">
        <f t="shared" si="1"/>
        <v>19.193303601813795</v>
      </c>
      <c r="N19" s="14">
        <f t="shared" si="9"/>
        <v>368.38290315139841</v>
      </c>
      <c r="O19" s="27">
        <f t="shared" si="10"/>
        <v>11076492</v>
      </c>
      <c r="P19" s="12">
        <f t="shared" si="2"/>
        <v>4.2693962659204621</v>
      </c>
      <c r="Q19" s="13">
        <f t="shared" si="11"/>
        <v>18.227744475455584</v>
      </c>
      <c r="R19" s="29">
        <f t="shared" si="12"/>
        <v>10385598</v>
      </c>
      <c r="S19" s="12">
        <f t="shared" si="3"/>
        <v>3.7716583535593506</v>
      </c>
      <c r="T19" s="14">
        <f t="shared" si="13"/>
        <v>14.225406735974031</v>
      </c>
    </row>
    <row r="20" spans="1:20" x14ac:dyDescent="0.25">
      <c r="A20" s="34" t="s">
        <v>35</v>
      </c>
      <c r="B20" s="11" t="s">
        <v>16</v>
      </c>
      <c r="C20" s="25">
        <v>3006764</v>
      </c>
      <c r="D20" s="18">
        <f t="shared" si="4"/>
        <v>1.4344475844153504</v>
      </c>
      <c r="E20" s="14">
        <f t="shared" si="16"/>
        <v>2.0576398724350335</v>
      </c>
      <c r="F20" s="25">
        <v>3344219.41</v>
      </c>
      <c r="G20" s="18">
        <f t="shared" si="0"/>
        <v>1.4898195551327791</v>
      </c>
      <c r="H20" s="14">
        <f t="shared" si="6"/>
        <v>2.219562306856032</v>
      </c>
      <c r="I20" s="29">
        <v>5818284</v>
      </c>
      <c r="J20" s="12">
        <f t="shared" si="7"/>
        <v>11.676731050586978</v>
      </c>
      <c r="K20" s="14">
        <f t="shared" si="17"/>
        <v>136.34604802774209</v>
      </c>
      <c r="L20" s="29">
        <v>5817755.54</v>
      </c>
      <c r="M20" s="12">
        <f t="shared" si="1"/>
        <v>11.432585511027876</v>
      </c>
      <c r="N20" s="14">
        <f t="shared" si="9"/>
        <v>130.70401146696452</v>
      </c>
      <c r="O20" s="27">
        <f t="shared" si="10"/>
        <v>8825048</v>
      </c>
      <c r="P20" s="12">
        <f t="shared" si="2"/>
        <v>3.4015848138353593</v>
      </c>
      <c r="Q20" s="13">
        <f t="shared" si="11"/>
        <v>11.570779245715336</v>
      </c>
      <c r="R20" s="29">
        <f t="shared" si="12"/>
        <v>9161974.9499999993</v>
      </c>
      <c r="S20" s="12">
        <f t="shared" si="3"/>
        <v>3.3272845102678734</v>
      </c>
      <c r="T20" s="14">
        <f t="shared" si="13"/>
        <v>11.070822212268522</v>
      </c>
    </row>
    <row r="21" spans="1:20" x14ac:dyDescent="0.25">
      <c r="A21" s="34" t="s">
        <v>36</v>
      </c>
      <c r="B21" s="11" t="s">
        <v>28</v>
      </c>
      <c r="C21" s="26">
        <v>7834833</v>
      </c>
      <c r="D21" s="18">
        <f t="shared" si="4"/>
        <v>3.7377916162185243</v>
      </c>
      <c r="E21" s="14">
        <f t="shared" si="16"/>
        <v>13.971086166273489</v>
      </c>
      <c r="F21" s="26">
        <v>6948296.3300000001</v>
      </c>
      <c r="G21" s="12">
        <f t="shared" si="0"/>
        <v>3.0954032849451476</v>
      </c>
      <c r="H21" s="14">
        <f t="shared" si="6"/>
        <v>9.581521496449211</v>
      </c>
      <c r="I21" s="28">
        <v>0</v>
      </c>
      <c r="J21" s="12">
        <f t="shared" si="7"/>
        <v>0</v>
      </c>
      <c r="K21" s="14">
        <f t="shared" si="17"/>
        <v>0</v>
      </c>
      <c r="L21" s="28">
        <v>0</v>
      </c>
      <c r="M21" s="12">
        <f t="shared" si="1"/>
        <v>0</v>
      </c>
      <c r="N21" s="14">
        <f t="shared" si="9"/>
        <v>0</v>
      </c>
      <c r="O21" s="27">
        <f t="shared" si="10"/>
        <v>7834833</v>
      </c>
      <c r="P21" s="12">
        <f t="shared" si="2"/>
        <v>3.0199098012539003</v>
      </c>
      <c r="Q21" s="13">
        <f t="shared" si="11"/>
        <v>9.1198552077093709</v>
      </c>
      <c r="R21" s="29">
        <f t="shared" si="12"/>
        <v>6948296.3300000001</v>
      </c>
      <c r="S21" s="12">
        <f t="shared" si="3"/>
        <v>2.5233597426022341</v>
      </c>
      <c r="T21" s="14">
        <f t="shared" si="13"/>
        <v>6.3673443905856129</v>
      </c>
    </row>
    <row r="22" spans="1:20" x14ac:dyDescent="0.25">
      <c r="A22" s="34" t="s">
        <v>37</v>
      </c>
      <c r="B22" s="11" t="s">
        <v>24</v>
      </c>
      <c r="C22" s="26">
        <v>7895842</v>
      </c>
      <c r="D22" s="18">
        <f t="shared" si="4"/>
        <v>3.76689739661153</v>
      </c>
      <c r="E22" s="14">
        <f t="shared" si="16"/>
        <v>14.189515996598722</v>
      </c>
      <c r="F22" s="26">
        <v>9594406.0099999998</v>
      </c>
      <c r="G22" s="12">
        <f t="shared" si="0"/>
        <v>4.2742212579830285</v>
      </c>
      <c r="H22" s="14">
        <f t="shared" si="6"/>
        <v>18.268967362194022</v>
      </c>
      <c r="I22" s="28">
        <v>0</v>
      </c>
      <c r="J22" s="12">
        <f t="shared" si="7"/>
        <v>0</v>
      </c>
      <c r="K22" s="14">
        <f t="shared" si="17"/>
        <v>0</v>
      </c>
      <c r="L22" s="28">
        <v>0</v>
      </c>
      <c r="M22" s="12">
        <f t="shared" si="1"/>
        <v>0</v>
      </c>
      <c r="N22" s="14">
        <f t="shared" si="9"/>
        <v>0</v>
      </c>
      <c r="O22" s="27">
        <f t="shared" si="10"/>
        <v>7895842</v>
      </c>
      <c r="P22" s="12">
        <f t="shared" si="2"/>
        <v>3.0434255133392374</v>
      </c>
      <c r="Q22" s="13">
        <f t="shared" si="11"/>
        <v>9.2624388552442003</v>
      </c>
      <c r="R22" s="29">
        <f t="shared" si="12"/>
        <v>9594406.0099999998</v>
      </c>
      <c r="S22" s="12">
        <f t="shared" si="3"/>
        <v>3.4843271976304622</v>
      </c>
      <c r="T22" s="14">
        <f t="shared" si="13"/>
        <v>12.14053602014735</v>
      </c>
    </row>
    <row r="23" spans="1:20" x14ac:dyDescent="0.25">
      <c r="A23" s="34" t="s">
        <v>38</v>
      </c>
      <c r="B23" s="11" t="s">
        <v>23</v>
      </c>
      <c r="C23" s="26">
        <v>6440677</v>
      </c>
      <c r="D23" s="18">
        <f t="shared" si="4"/>
        <v>3.0726766599072977</v>
      </c>
      <c r="E23" s="14">
        <f t="shared" si="16"/>
        <v>9.4413418563390668</v>
      </c>
      <c r="F23" s="26">
        <v>6012682.71</v>
      </c>
      <c r="G23" s="12">
        <f t="shared" si="0"/>
        <v>2.6785958640694432</v>
      </c>
      <c r="H23" s="14">
        <f t="shared" si="6"/>
        <v>7.1748758030099271</v>
      </c>
      <c r="I23" s="28">
        <v>0</v>
      </c>
      <c r="J23" s="12">
        <f t="shared" si="7"/>
        <v>0</v>
      </c>
      <c r="K23" s="14">
        <f t="shared" si="17"/>
        <v>0</v>
      </c>
      <c r="L23" s="28">
        <v>0</v>
      </c>
      <c r="M23" s="12">
        <f t="shared" si="1"/>
        <v>0</v>
      </c>
      <c r="N23" s="14">
        <f t="shared" si="9"/>
        <v>0</v>
      </c>
      <c r="O23" s="27">
        <f t="shared" si="10"/>
        <v>6440677</v>
      </c>
      <c r="P23" s="12">
        <f t="shared" si="2"/>
        <v>2.4825371005368675</v>
      </c>
      <c r="Q23" s="13">
        <f t="shared" si="11"/>
        <v>6.1629904555419968</v>
      </c>
      <c r="R23" s="29">
        <f t="shared" si="12"/>
        <v>6012682.71</v>
      </c>
      <c r="S23" s="12">
        <f t="shared" si="3"/>
        <v>2.1835800856602932</v>
      </c>
      <c r="T23" s="14">
        <f t="shared" si="13"/>
        <v>4.7680219904922136</v>
      </c>
    </row>
    <row r="24" spans="1:20" x14ac:dyDescent="0.25">
      <c r="A24" s="34" t="s">
        <v>39</v>
      </c>
      <c r="B24" s="11" t="s">
        <v>22</v>
      </c>
      <c r="C24" s="26">
        <v>6453951</v>
      </c>
      <c r="D24" s="18">
        <f t="shared" si="4"/>
        <v>3.0790093342493909</v>
      </c>
      <c r="E24" s="14">
        <f>D24^2</f>
        <v>9.4802984803948771</v>
      </c>
      <c r="F24" s="26">
        <v>7814378</v>
      </c>
      <c r="G24" s="12">
        <f t="shared" si="0"/>
        <v>3.4812348498388079</v>
      </c>
      <c r="H24" s="14">
        <f>G24^2</f>
        <v>12.118996079732227</v>
      </c>
      <c r="I24" s="28">
        <v>0</v>
      </c>
      <c r="J24" s="12">
        <f t="shared" si="7"/>
        <v>0</v>
      </c>
      <c r="K24" s="14">
        <f>J24^2</f>
        <v>0</v>
      </c>
      <c r="L24" s="28">
        <v>0</v>
      </c>
      <c r="M24" s="12">
        <f t="shared" si="1"/>
        <v>0</v>
      </c>
      <c r="N24" s="14">
        <f>M24^2</f>
        <v>0</v>
      </c>
      <c r="O24" s="27">
        <f>C24+I24</f>
        <v>6453951</v>
      </c>
      <c r="P24" s="12">
        <f t="shared" si="2"/>
        <v>2.4876535188066438</v>
      </c>
      <c r="Q24" s="13">
        <f>P24^2</f>
        <v>6.188420029631077</v>
      </c>
      <c r="R24" s="29">
        <f t="shared" si="12"/>
        <v>7814378</v>
      </c>
      <c r="S24" s="12">
        <f t="shared" si="3"/>
        <v>2.8378880119922232</v>
      </c>
      <c r="T24" s="14">
        <f>S24^2</f>
        <v>8.0536083686091722</v>
      </c>
    </row>
    <row r="25" spans="1:20" x14ac:dyDescent="0.25">
      <c r="A25" s="34" t="s">
        <v>40</v>
      </c>
      <c r="B25" s="11" t="s">
        <v>17</v>
      </c>
      <c r="C25" s="26">
        <v>4668099</v>
      </c>
      <c r="D25" s="18">
        <f t="shared" si="4"/>
        <v>2.2270265755349317</v>
      </c>
      <c r="E25" s="14">
        <f>D25^2</f>
        <v>4.9596473681388451</v>
      </c>
      <c r="F25" s="26">
        <v>4447196.6100000003</v>
      </c>
      <c r="G25" s="18">
        <f t="shared" si="0"/>
        <v>1.9811859399195952</v>
      </c>
      <c r="H25" s="14">
        <f>G25^2</f>
        <v>3.9250977285350901</v>
      </c>
      <c r="I25" s="28">
        <v>0</v>
      </c>
      <c r="J25" s="12">
        <f t="shared" si="7"/>
        <v>0</v>
      </c>
      <c r="K25" s="14">
        <f>J25^2</f>
        <v>0</v>
      </c>
      <c r="L25" s="28">
        <v>0</v>
      </c>
      <c r="M25" s="12">
        <f t="shared" si="1"/>
        <v>0</v>
      </c>
      <c r="N25" s="14">
        <f>M25^2</f>
        <v>0</v>
      </c>
      <c r="O25" s="27">
        <f>C25+I25</f>
        <v>4668099</v>
      </c>
      <c r="P25" s="12">
        <f t="shared" si="2"/>
        <v>1.7993029236645541</v>
      </c>
      <c r="Q25" s="13">
        <f>P25^2</f>
        <v>3.2374910111078123</v>
      </c>
      <c r="R25" s="29">
        <f t="shared" si="12"/>
        <v>4447196.6100000003</v>
      </c>
      <c r="S25" s="12">
        <f t="shared" si="3"/>
        <v>1.6150544479025017</v>
      </c>
      <c r="T25" s="14">
        <f>S25^2</f>
        <v>2.6084008696896546</v>
      </c>
    </row>
    <row r="26" spans="1:20" x14ac:dyDescent="0.25">
      <c r="A26" s="34" t="s">
        <v>41</v>
      </c>
      <c r="B26" s="11" t="s">
        <v>21</v>
      </c>
      <c r="C26" s="26">
        <v>4122687</v>
      </c>
      <c r="D26" s="18">
        <f t="shared" si="4"/>
        <v>1.9668249348637166</v>
      </c>
      <c r="E26" s="14">
        <f t="shared" ref="E26" si="18">D26^2</f>
        <v>3.8684003244016627</v>
      </c>
      <c r="F26" s="26">
        <v>4286443.3599999994</v>
      </c>
      <c r="G26" s="12">
        <f t="shared" si="0"/>
        <v>1.9095718183446144</v>
      </c>
      <c r="H26" s="14">
        <f t="shared" si="6"/>
        <v>3.6464645294159572</v>
      </c>
      <c r="I26" s="28">
        <v>0</v>
      </c>
      <c r="J26" s="12">
        <f t="shared" si="7"/>
        <v>0</v>
      </c>
      <c r="K26" s="14">
        <f t="shared" ref="K26" si="19">J26^2</f>
        <v>0</v>
      </c>
      <c r="L26" s="28">
        <v>0</v>
      </c>
      <c r="M26" s="12">
        <f t="shared" si="1"/>
        <v>0</v>
      </c>
      <c r="N26" s="14">
        <f t="shared" si="9"/>
        <v>0</v>
      </c>
      <c r="O26" s="27">
        <f t="shared" si="10"/>
        <v>4122687</v>
      </c>
      <c r="P26" s="12">
        <f t="shared" si="2"/>
        <v>1.5890757184999396</v>
      </c>
      <c r="Q26" s="13">
        <f t="shared" si="11"/>
        <v>2.5251616391260994</v>
      </c>
      <c r="R26" s="29">
        <f t="shared" si="12"/>
        <v>4286443.3599999994</v>
      </c>
      <c r="S26" s="12">
        <f t="shared" si="3"/>
        <v>1.556674917111466</v>
      </c>
      <c r="T26" s="14">
        <f t="shared" si="13"/>
        <v>2.4232367975639897</v>
      </c>
    </row>
    <row r="27" spans="1:20" x14ac:dyDescent="0.25">
      <c r="A27" s="34" t="s">
        <v>42</v>
      </c>
      <c r="B27" s="11" t="s">
        <v>52</v>
      </c>
      <c r="C27" s="26">
        <v>5565967</v>
      </c>
      <c r="D27" s="18">
        <f t="shared" si="4"/>
        <v>2.6553756523909273</v>
      </c>
      <c r="E27" s="14">
        <f>D27^2</f>
        <v>7.0510198553105425</v>
      </c>
      <c r="F27" s="26">
        <v>7818629.8600000003</v>
      </c>
      <c r="G27" s="12">
        <f t="shared" si="0"/>
        <v>3.4831290150824952</v>
      </c>
      <c r="H27" s="14">
        <f>G27^2</f>
        <v>12.132187735709552</v>
      </c>
      <c r="I27" s="28">
        <v>0</v>
      </c>
      <c r="J27" s="12">
        <f t="shared" si="7"/>
        <v>0</v>
      </c>
      <c r="K27" s="14">
        <f>J27^2</f>
        <v>0</v>
      </c>
      <c r="L27" s="28">
        <v>0</v>
      </c>
      <c r="M27" s="12">
        <f t="shared" si="1"/>
        <v>0</v>
      </c>
      <c r="N27" s="14">
        <f>M27^2</f>
        <v>0</v>
      </c>
      <c r="O27" s="27">
        <f>C27+I27</f>
        <v>5565967</v>
      </c>
      <c r="P27" s="12">
        <f t="shared" si="2"/>
        <v>2.1453830983705418</v>
      </c>
      <c r="Q27" s="13">
        <f>P27^2</f>
        <v>4.6026686387739852</v>
      </c>
      <c r="R27" s="29">
        <f t="shared" si="12"/>
        <v>7818629.8600000003</v>
      </c>
      <c r="S27" s="12">
        <f t="shared" si="3"/>
        <v>2.8394321275344545</v>
      </c>
      <c r="T27" s="14">
        <f>S27^2</f>
        <v>8.0623748068748391</v>
      </c>
    </row>
    <row r="28" spans="1:20" x14ac:dyDescent="0.25">
      <c r="A28" s="34" t="s">
        <v>43</v>
      </c>
      <c r="B28" s="11" t="s">
        <v>27</v>
      </c>
      <c r="C28" s="26">
        <v>5146682</v>
      </c>
      <c r="D28" s="18">
        <f t="shared" si="4"/>
        <v>2.4553458677348687</v>
      </c>
      <c r="E28" s="14">
        <f t="shared" ref="E28:E29" si="20">D28^2</f>
        <v>6.0287233302026957</v>
      </c>
      <c r="F28" s="26">
        <v>5546645</v>
      </c>
      <c r="G28" s="12">
        <f t="shared" si="0"/>
        <v>2.4709802717099398</v>
      </c>
      <c r="H28" s="14">
        <f t="shared" si="6"/>
        <v>6.1057435031797285</v>
      </c>
      <c r="I28" s="28">
        <v>0</v>
      </c>
      <c r="J28" s="12">
        <f t="shared" si="7"/>
        <v>0</v>
      </c>
      <c r="K28" s="14">
        <f t="shared" ref="K28:K29" si="21">J28^2</f>
        <v>0</v>
      </c>
      <c r="L28" s="28">
        <v>0</v>
      </c>
      <c r="M28" s="12">
        <f t="shared" si="1"/>
        <v>0</v>
      </c>
      <c r="N28" s="14">
        <f t="shared" si="9"/>
        <v>0</v>
      </c>
      <c r="O28" s="27">
        <f t="shared" si="10"/>
        <v>5146682</v>
      </c>
      <c r="P28" s="12">
        <f t="shared" si="2"/>
        <v>1.9837711174873831</v>
      </c>
      <c r="Q28" s="13">
        <f t="shared" si="11"/>
        <v>3.9353478465771405</v>
      </c>
      <c r="R28" s="29">
        <f t="shared" si="12"/>
        <v>5546645</v>
      </c>
      <c r="S28" s="12">
        <f t="shared" si="3"/>
        <v>2.0143327277329823</v>
      </c>
      <c r="T28" s="14">
        <f t="shared" si="13"/>
        <v>4.0575363380161971</v>
      </c>
    </row>
    <row r="29" spans="1:20" x14ac:dyDescent="0.25">
      <c r="A29" s="34" t="s">
        <v>44</v>
      </c>
      <c r="B29" s="11" t="s">
        <v>31</v>
      </c>
      <c r="C29" s="26">
        <v>4173195</v>
      </c>
      <c r="D29" s="18">
        <f t="shared" si="4"/>
        <v>1.9909209658770088</v>
      </c>
      <c r="E29" s="14">
        <f t="shared" si="20"/>
        <v>3.9637662923686419</v>
      </c>
      <c r="F29" s="26">
        <v>-1010.25</v>
      </c>
      <c r="G29" s="12">
        <f t="shared" si="0"/>
        <v>-4.500572543393288E-4</v>
      </c>
      <c r="H29" s="14">
        <f t="shared" si="6"/>
        <v>2.0255153218345529E-7</v>
      </c>
      <c r="I29" s="28">
        <v>0</v>
      </c>
      <c r="J29" s="12">
        <f t="shared" si="7"/>
        <v>0</v>
      </c>
      <c r="K29" s="14">
        <f t="shared" si="21"/>
        <v>0</v>
      </c>
      <c r="L29" s="28">
        <v>0</v>
      </c>
      <c r="M29" s="12">
        <f t="shared" si="1"/>
        <v>0</v>
      </c>
      <c r="N29" s="14">
        <f t="shared" si="9"/>
        <v>0</v>
      </c>
      <c r="O29" s="27">
        <f t="shared" si="10"/>
        <v>4173195</v>
      </c>
      <c r="P29" s="12">
        <f t="shared" si="2"/>
        <v>1.6085438557584788</v>
      </c>
      <c r="Q29" s="13">
        <f t="shared" si="11"/>
        <v>2.5874133358983538</v>
      </c>
      <c r="R29" s="29">
        <f t="shared" si="12"/>
        <v>-1010.25</v>
      </c>
      <c r="S29" s="12">
        <f t="shared" si="3"/>
        <v>-3.6688478137545224E-4</v>
      </c>
      <c r="T29" s="14">
        <f t="shared" si="13"/>
        <v>1.3460444280491338E-7</v>
      </c>
    </row>
    <row r="30" spans="1:20" x14ac:dyDescent="0.25">
      <c r="A30" s="34" t="s">
        <v>45</v>
      </c>
      <c r="B30" s="11" t="s">
        <v>25</v>
      </c>
      <c r="C30" s="26">
        <v>3061647</v>
      </c>
      <c r="D30" s="18">
        <f t="shared" si="4"/>
        <v>1.4606308122228764</v>
      </c>
      <c r="E30" s="14">
        <f>D30^2</f>
        <v>2.1334423696148597</v>
      </c>
      <c r="F30" s="26">
        <v>3763487.21</v>
      </c>
      <c r="G30" s="12">
        <f t="shared" si="0"/>
        <v>1.6765995748317557</v>
      </c>
      <c r="H30" s="14">
        <f>G30^2</f>
        <v>2.8109861343260238</v>
      </c>
      <c r="I30" s="28">
        <v>0</v>
      </c>
      <c r="J30" s="12">
        <f t="shared" si="7"/>
        <v>0</v>
      </c>
      <c r="K30" s="14">
        <f>J30^2</f>
        <v>0</v>
      </c>
      <c r="L30" s="28">
        <v>0</v>
      </c>
      <c r="M30" s="12">
        <f t="shared" si="1"/>
        <v>0</v>
      </c>
      <c r="N30" s="14">
        <f>M30^2</f>
        <v>0</v>
      </c>
      <c r="O30" s="27">
        <f>C30+I30</f>
        <v>3061647</v>
      </c>
      <c r="P30" s="12">
        <f t="shared" si="2"/>
        <v>1.1801014499325766</v>
      </c>
      <c r="Q30" s="13">
        <f>P30^2</f>
        <v>1.3926394321329696</v>
      </c>
      <c r="R30" s="29">
        <f t="shared" si="12"/>
        <v>3763487.21</v>
      </c>
      <c r="S30" s="12">
        <f t="shared" si="3"/>
        <v>1.3667569237814012</v>
      </c>
      <c r="T30" s="14">
        <f>S30^2</f>
        <v>1.8680244887043991</v>
      </c>
    </row>
    <row r="31" spans="1:20" x14ac:dyDescent="0.25">
      <c r="A31" s="34" t="s">
        <v>46</v>
      </c>
      <c r="B31" s="11" t="s">
        <v>29</v>
      </c>
      <c r="C31" s="26">
        <v>3171769</v>
      </c>
      <c r="D31" s="18">
        <f t="shared" si="4"/>
        <v>1.5131671060227845</v>
      </c>
      <c r="E31" s="14">
        <f t="shared" ref="E31:E33" si="22">D31^2</f>
        <v>2.2896746907493686</v>
      </c>
      <c r="F31" s="26">
        <v>3276815.38</v>
      </c>
      <c r="G31" s="12">
        <f t="shared" si="0"/>
        <v>1.4597916682996133</v>
      </c>
      <c r="H31" s="14">
        <f t="shared" si="6"/>
        <v>2.1309917148369681</v>
      </c>
      <c r="I31" s="28">
        <v>0</v>
      </c>
      <c r="J31" s="12">
        <f t="shared" si="7"/>
        <v>0</v>
      </c>
      <c r="K31" s="14">
        <f t="shared" ref="K31:K33" si="23">J31^2</f>
        <v>0</v>
      </c>
      <c r="L31" s="28">
        <v>0</v>
      </c>
      <c r="M31" s="12">
        <f t="shared" si="1"/>
        <v>0</v>
      </c>
      <c r="N31" s="14">
        <f t="shared" si="9"/>
        <v>0</v>
      </c>
      <c r="O31" s="27">
        <f t="shared" si="10"/>
        <v>3171769</v>
      </c>
      <c r="P31" s="12">
        <f t="shared" si="2"/>
        <v>1.2225476012587992</v>
      </c>
      <c r="Q31" s="13">
        <f t="shared" si="11"/>
        <v>1.494622637343644</v>
      </c>
      <c r="R31" s="29">
        <f t="shared" si="12"/>
        <v>3276815.38</v>
      </c>
      <c r="S31" s="12">
        <f t="shared" si="3"/>
        <v>1.1900160299916054</v>
      </c>
      <c r="T31" s="14">
        <f t="shared" si="13"/>
        <v>1.4161381516369815</v>
      </c>
    </row>
    <row r="32" spans="1:20" x14ac:dyDescent="0.25">
      <c r="A32" s="34" t="s">
        <v>47</v>
      </c>
      <c r="B32" s="11" t="s">
        <v>26</v>
      </c>
      <c r="C32" s="26">
        <v>2103862</v>
      </c>
      <c r="D32" s="18">
        <f t="shared" si="4"/>
        <v>1.0036969192937151</v>
      </c>
      <c r="E32" s="14">
        <f t="shared" si="22"/>
        <v>1.0074075057996943</v>
      </c>
      <c r="F32" s="26">
        <v>3708614.4</v>
      </c>
      <c r="G32" s="12">
        <f t="shared" si="0"/>
        <v>1.6521542333752015</v>
      </c>
      <c r="H32" s="14">
        <f t="shared" si="6"/>
        <v>2.7296136108595999</v>
      </c>
      <c r="I32" s="28">
        <v>0</v>
      </c>
      <c r="J32" s="12">
        <f t="shared" si="7"/>
        <v>0</v>
      </c>
      <c r="K32" s="14">
        <f t="shared" si="23"/>
        <v>0</v>
      </c>
      <c r="L32" s="28">
        <v>0</v>
      </c>
      <c r="M32" s="12">
        <f t="shared" si="1"/>
        <v>0</v>
      </c>
      <c r="N32" s="14">
        <f t="shared" si="9"/>
        <v>0</v>
      </c>
      <c r="O32" s="27">
        <f t="shared" si="10"/>
        <v>2103862</v>
      </c>
      <c r="P32" s="12">
        <f t="shared" si="2"/>
        <v>0.81092647083679159</v>
      </c>
      <c r="Q32" s="13">
        <f t="shared" si="11"/>
        <v>0.65760174110381375</v>
      </c>
      <c r="R32" s="29">
        <f t="shared" si="12"/>
        <v>3708614.4</v>
      </c>
      <c r="S32" s="12">
        <f t="shared" si="3"/>
        <v>1.346829184211684</v>
      </c>
      <c r="T32" s="14">
        <f t="shared" si="13"/>
        <v>1.8139488514443101</v>
      </c>
    </row>
    <row r="33" spans="1:20" x14ac:dyDescent="0.25">
      <c r="A33" s="36" t="s">
        <v>48</v>
      </c>
      <c r="B33" s="11" t="s">
        <v>30</v>
      </c>
      <c r="C33" s="26">
        <v>950080</v>
      </c>
      <c r="D33" s="18">
        <f t="shared" si="4"/>
        <v>0.45325804120354513</v>
      </c>
      <c r="E33" s="14">
        <f t="shared" si="22"/>
        <v>0.2054428519156746</v>
      </c>
      <c r="F33" s="26">
        <v>983707.58</v>
      </c>
      <c r="G33" s="12">
        <f t="shared" si="0"/>
        <v>0.43823284585754574</v>
      </c>
      <c r="H33" s="14">
        <f t="shared" si="6"/>
        <v>0.19204802718840344</v>
      </c>
      <c r="I33" s="28">
        <v>0</v>
      </c>
      <c r="J33" s="12">
        <f t="shared" si="7"/>
        <v>0</v>
      </c>
      <c r="K33" s="14">
        <f t="shared" si="23"/>
        <v>0</v>
      </c>
      <c r="L33" s="28">
        <v>0</v>
      </c>
      <c r="M33" s="12">
        <f t="shared" si="1"/>
        <v>0</v>
      </c>
      <c r="N33" s="14">
        <f t="shared" si="9"/>
        <v>0</v>
      </c>
      <c r="O33" s="27">
        <f t="shared" si="10"/>
        <v>950080</v>
      </c>
      <c r="P33" s="12">
        <f t="shared" si="2"/>
        <v>0.36620511298394054</v>
      </c>
      <c r="Q33" s="13">
        <f t="shared" si="11"/>
        <v>0.13410618477558064</v>
      </c>
      <c r="R33" s="29">
        <f t="shared" si="12"/>
        <v>983707.58</v>
      </c>
      <c r="S33" s="12">
        <f t="shared" si="3"/>
        <v>0.35724557329935674</v>
      </c>
      <c r="T33" s="14">
        <f t="shared" si="13"/>
        <v>0.12762439964198607</v>
      </c>
    </row>
    <row r="34" spans="1:20" x14ac:dyDescent="0.25">
      <c r="A34" s="3"/>
      <c r="B34" s="2" t="s">
        <v>50</v>
      </c>
      <c r="C34" s="33">
        <f t="shared" ref="C34:H34" si="24">SUM(C10:C33)</f>
        <v>209611284</v>
      </c>
      <c r="D34" s="21">
        <f t="shared" si="24"/>
        <v>100</v>
      </c>
      <c r="E34" s="21">
        <f t="shared" si="24"/>
        <v>703.74613075216087</v>
      </c>
      <c r="F34" s="33">
        <f t="shared" si="24"/>
        <v>224471440.08000007</v>
      </c>
      <c r="G34" s="21">
        <f t="shared" si="24"/>
        <v>99.999999999999972</v>
      </c>
      <c r="H34" s="21">
        <f t="shared" si="24"/>
        <v>741.19689857221181</v>
      </c>
      <c r="I34" s="40">
        <f t="shared" ref="I34:K34" si="25">SUM(I10:I33)</f>
        <v>49828021</v>
      </c>
      <c r="J34" s="21">
        <f t="shared" si="25"/>
        <v>99.999999999999986</v>
      </c>
      <c r="K34" s="22">
        <f t="shared" si="25"/>
        <v>1606.3654306109802</v>
      </c>
      <c r="L34" s="40">
        <f>SUM(L10:L33)</f>
        <v>50887487.649999999</v>
      </c>
      <c r="M34" s="21">
        <f>SUM(M10:M33)</f>
        <v>100.00000000000001</v>
      </c>
      <c r="N34" s="22">
        <f>SUM(N10:N33)</f>
        <v>1632.3756377034961</v>
      </c>
      <c r="O34" s="22">
        <f>C34+I34</f>
        <v>259439305</v>
      </c>
      <c r="P34" s="21">
        <f>SUM(P10:P33)</f>
        <v>100</v>
      </c>
      <c r="Q34" s="21">
        <f>SUM(Q10:Q33)</f>
        <v>635.83867326690745</v>
      </c>
      <c r="R34" s="40">
        <f>SUM(R10:R33)</f>
        <v>275358927.73000002</v>
      </c>
      <c r="S34" s="15">
        <f>SUM(S10:S33)</f>
        <v>100</v>
      </c>
      <c r="T34" s="17">
        <f>SUM(T10:T33)</f>
        <v>662.73273647445819</v>
      </c>
    </row>
    <row r="35" spans="1:20" x14ac:dyDescent="0.25">
      <c r="C35" s="23"/>
      <c r="D35" s="23"/>
      <c r="E35" s="23"/>
      <c r="F35" s="38"/>
      <c r="G35" s="23"/>
      <c r="H35" s="23"/>
      <c r="I35" s="23"/>
      <c r="J35" s="23"/>
      <c r="K35" s="23"/>
      <c r="L35" s="24"/>
      <c r="M35" s="23"/>
      <c r="N35" s="23"/>
      <c r="O35" s="23"/>
      <c r="P35" s="16"/>
      <c r="Q35" s="16"/>
      <c r="R35" s="16"/>
      <c r="S35" s="16"/>
      <c r="T35" s="16"/>
    </row>
    <row r="36" spans="1:20" x14ac:dyDescent="0.25">
      <c r="F36" s="39"/>
    </row>
    <row r="37" spans="1:20" x14ac:dyDescent="0.25">
      <c r="B37" s="30"/>
    </row>
    <row r="38" spans="1:20" x14ac:dyDescent="0.25">
      <c r="B38" t="s">
        <v>58</v>
      </c>
    </row>
    <row r="39" spans="1:20" x14ac:dyDescent="0.25">
      <c r="B39" t="s">
        <v>59</v>
      </c>
    </row>
    <row r="40" spans="1:20" x14ac:dyDescent="0.25">
      <c r="B40" s="31"/>
    </row>
    <row r="41" spans="1:20" x14ac:dyDescent="0.25">
      <c r="B41" s="30"/>
    </row>
  </sheetData>
  <sortState xmlns:xlrd2="http://schemas.microsoft.com/office/spreadsheetml/2017/richdata2" ref="A10:T33">
    <sortCondition descending="1" ref="R10:R33"/>
  </sortState>
  <mergeCells count="10">
    <mergeCell ref="B7:B9"/>
    <mergeCell ref="L8:N8"/>
    <mergeCell ref="O7:T7"/>
    <mergeCell ref="O8:Q8"/>
    <mergeCell ref="R8:T8"/>
    <mergeCell ref="C7:H7"/>
    <mergeCell ref="C8:E8"/>
    <mergeCell ref="F8:H8"/>
    <mergeCell ref="I7:N7"/>
    <mergeCell ref="I8:K8"/>
  </mergeCells>
  <phoneticPr fontId="13" type="noConversion"/>
  <pageMargins left="0.39370078740157483" right="0.39370078740157483" top="0.78740157480314965" bottom="0.78740157480314965" header="0.31496062992125984" footer="0.31496062992125984"/>
  <pageSetup paperSize="9" scale="52" orientation="landscape" r:id="rId1"/>
  <headerFooter>
    <oddHeader>&amp;L&amp;G&amp;C&amp;"+,Regular"&amp;10Statistika tržišta osiguranja&amp;R&amp;"+,Regular"&amp;10Kvartalni izvještaj</oddHeader>
    <oddFooter>&amp;C&amp;"+,Obično"&amp;10U izvještaj su uključeni podaci zaključno sa 31.03.2025. godine.</oddFooter>
  </headerFooter>
  <ignoredErrors>
    <ignoredError sqref="G10:G17 H10:H17 M10:N17 S10:T17 G18:G34 H18:H34 M18:N34 S18:T34" evalError="1"/>
  </ignoredError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BiH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KOC</dc:creator>
  <cp:lastModifiedBy>Muamer Aganović</cp:lastModifiedBy>
  <cp:lastPrinted>2021-11-18T13:43:51Z</cp:lastPrinted>
  <dcterms:created xsi:type="dcterms:W3CDTF">2018-01-08T12:56:16Z</dcterms:created>
  <dcterms:modified xsi:type="dcterms:W3CDTF">2025-05-22T10:01:01Z</dcterms:modified>
</cp:coreProperties>
</file>