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III (2024-2025)/III - 2025/Jezici/BS EVLADA 2X0525/"/>
    </mc:Choice>
  </mc:AlternateContent>
  <xr:revisionPtr revIDLastSave="60" documentId="13_ncr:1_{104D28DF-E5F3-455D-A4DC-26CD8500456F}" xr6:coauthVersionLast="47" xr6:coauthVersionMax="47" xr10:uidLastSave="{1C401FA1-01D1-4C0E-9CE6-BAD5E908D5D4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24" l="1"/>
  <c r="C34" i="24"/>
  <c r="E29" i="24"/>
  <c r="E35" i="24" s="1"/>
  <c r="C29" i="24"/>
  <c r="C35" i="24" s="1"/>
  <c r="E34" i="25"/>
  <c r="C34" i="25"/>
  <c r="E29" i="25"/>
  <c r="E35" i="25" s="1"/>
  <c r="C29" i="25"/>
  <c r="C35" i="25" s="1"/>
  <c r="D31" i="24" l="1"/>
  <c r="D26" i="24"/>
  <c r="D20" i="24"/>
  <c r="D14" i="24"/>
  <c r="D30" i="24"/>
  <c r="D25" i="24"/>
  <c r="D19" i="24"/>
  <c r="D13" i="24"/>
  <c r="D18" i="24"/>
  <c r="D17" i="24"/>
  <c r="D28" i="24"/>
  <c r="D27" i="24"/>
  <c r="D24" i="24"/>
  <c r="D12" i="24"/>
  <c r="D23" i="24"/>
  <c r="D11" i="24"/>
  <c r="D22" i="24"/>
  <c r="D21" i="24"/>
  <c r="D33" i="24"/>
  <c r="D16" i="24"/>
  <c r="D32" i="24"/>
  <c r="D15" i="24"/>
  <c r="F30" i="24"/>
  <c r="F25" i="24"/>
  <c r="F19" i="24"/>
  <c r="F13" i="24"/>
  <c r="F24" i="24"/>
  <c r="F18" i="24"/>
  <c r="F12" i="24"/>
  <c r="F17" i="24"/>
  <c r="F32" i="24"/>
  <c r="F20" i="24"/>
  <c r="F14" i="24"/>
  <c r="F23" i="24"/>
  <c r="F11" i="24"/>
  <c r="F27" i="24"/>
  <c r="F31" i="24"/>
  <c r="F15" i="24"/>
  <c r="F33" i="24"/>
  <c r="F28" i="24"/>
  <c r="F22" i="24"/>
  <c r="F16" i="24"/>
  <c r="F21" i="24"/>
  <c r="F26" i="24"/>
  <c r="D34" i="24"/>
  <c r="F34" i="24"/>
  <c r="D29" i="24"/>
  <c r="D35" i="24" s="1"/>
  <c r="F29" i="24"/>
  <c r="F35" i="24" s="1"/>
  <c r="D31" i="25"/>
  <c r="D26" i="25"/>
  <c r="D20" i="25"/>
  <c r="D14" i="25"/>
  <c r="D30" i="25"/>
  <c r="D25" i="25"/>
  <c r="D19" i="25"/>
  <c r="D13" i="25"/>
  <c r="D24" i="25"/>
  <c r="D18" i="25"/>
  <c r="D12" i="25"/>
  <c r="D23" i="25"/>
  <c r="D17" i="25"/>
  <c r="D28" i="25"/>
  <c r="D32" i="25"/>
  <c r="D21" i="25"/>
  <c r="D11" i="25"/>
  <c r="D33" i="25"/>
  <c r="D22" i="25"/>
  <c r="D15" i="25"/>
  <c r="D16" i="25"/>
  <c r="D27" i="25"/>
  <c r="F30" i="25"/>
  <c r="F25" i="25"/>
  <c r="F19" i="25"/>
  <c r="F13" i="25"/>
  <c r="F24" i="25"/>
  <c r="F18" i="25"/>
  <c r="F12" i="25"/>
  <c r="F23" i="25"/>
  <c r="F17" i="25"/>
  <c r="F28" i="25"/>
  <c r="F22" i="25"/>
  <c r="F16" i="25"/>
  <c r="F21" i="25"/>
  <c r="F31" i="25"/>
  <c r="F20" i="25"/>
  <c r="F11" i="25"/>
  <c r="F32" i="25"/>
  <c r="F15" i="25"/>
  <c r="F26" i="25"/>
  <c r="F33" i="25"/>
  <c r="F27" i="25"/>
  <c r="F14" i="25"/>
  <c r="D34" i="25"/>
  <c r="F34" i="25"/>
  <c r="D29" i="25"/>
  <c r="D35" i="25" s="1"/>
  <c r="F29" i="25"/>
  <c r="F35" i="25" s="1"/>
  <c r="G29" i="24"/>
  <c r="I29" i="24"/>
  <c r="I29" i="25"/>
  <c r="I34" i="25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11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11" i="23"/>
  <c r="I34" i="24"/>
  <c r="G34" i="24"/>
  <c r="G34" i="25"/>
  <c r="G29" i="25"/>
  <c r="I35" i="25" l="1"/>
  <c r="J29" i="25"/>
  <c r="G35" i="24"/>
  <c r="H23" i="24" s="1"/>
  <c r="G35" i="25"/>
  <c r="H29" i="25" s="1"/>
  <c r="G34" i="23"/>
  <c r="I35" i="24"/>
  <c r="J34" i="24" s="1"/>
  <c r="I34" i="23"/>
  <c r="I29" i="23"/>
  <c r="G29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30" i="23"/>
  <c r="C31" i="23"/>
  <c r="C32" i="23"/>
  <c r="C33" i="23"/>
  <c r="I35" i="23" l="1"/>
  <c r="J25" i="25"/>
  <c r="J13" i="25"/>
  <c r="J24" i="25"/>
  <c r="J12" i="25"/>
  <c r="J23" i="25"/>
  <c r="J11" i="25"/>
  <c r="J34" i="25"/>
  <c r="J35" i="25" s="1"/>
  <c r="J22" i="25"/>
  <c r="J33" i="25"/>
  <c r="J16" i="25"/>
  <c r="J15" i="25"/>
  <c r="J14" i="25"/>
  <c r="J21" i="25"/>
  <c r="J17" i="25"/>
  <c r="J32" i="25"/>
  <c r="J20" i="25"/>
  <c r="J31" i="25"/>
  <c r="J19" i="25"/>
  <c r="J30" i="25"/>
  <c r="J18" i="25"/>
  <c r="J28" i="25"/>
  <c r="J27" i="25"/>
  <c r="J26" i="25"/>
  <c r="H30" i="25"/>
  <c r="H18" i="25"/>
  <c r="H27" i="25"/>
  <c r="H13" i="25"/>
  <c r="H24" i="25"/>
  <c r="H11" i="25"/>
  <c r="H32" i="25"/>
  <c r="H31" i="25"/>
  <c r="H17" i="25"/>
  <c r="H15" i="25"/>
  <c r="H25" i="25"/>
  <c r="H22" i="25"/>
  <c r="H20" i="25"/>
  <c r="H28" i="25"/>
  <c r="H16" i="25"/>
  <c r="H14" i="25"/>
  <c r="H23" i="25"/>
  <c r="H34" i="25"/>
  <c r="H35" i="25" s="1"/>
  <c r="H33" i="25"/>
  <c r="H19" i="25"/>
  <c r="H12" i="25"/>
  <c r="H26" i="25"/>
  <c r="H21" i="25"/>
  <c r="H28" i="24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G35" i="23"/>
  <c r="J29" i="23"/>
  <c r="C29" i="23"/>
  <c r="H35" i="24" l="1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5" i="23" s="1"/>
  <c r="J32" i="23"/>
  <c r="J27" i="23"/>
  <c r="J30" i="23"/>
  <c r="J12" i="23"/>
  <c r="J26" i="23"/>
  <c r="J18" i="23"/>
  <c r="J24" i="23"/>
  <c r="J11" i="23"/>
  <c r="J14" i="23"/>
  <c r="J20" i="23"/>
  <c r="J33" i="23"/>
  <c r="J17" i="23"/>
  <c r="H35" i="23" l="1"/>
  <c r="E31" i="23"/>
  <c r="E32" i="23"/>
  <c r="E33" i="23"/>
  <c r="E30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11" i="23"/>
  <c r="E34" i="23" l="1"/>
  <c r="E29" i="23"/>
  <c r="C34" i="23"/>
  <c r="C35" i="23" l="1"/>
  <c r="E35" i="23"/>
  <c r="F29" i="23" s="1"/>
  <c r="F33" i="23" l="1"/>
  <c r="F34" i="23"/>
  <c r="F35" i="23" s="1"/>
  <c r="F31" i="23"/>
  <c r="F30" i="23"/>
  <c r="F14" i="23"/>
  <c r="F11" i="23"/>
  <c r="F22" i="23"/>
  <c r="D26" i="23"/>
  <c r="D11" i="23"/>
  <c r="D29" i="23"/>
  <c r="D20" i="23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<sst xmlns="http://schemas.openxmlformats.org/spreadsheetml/2006/main" count="209" uniqueCount="63">
  <si>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</si>
  <si>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</si>
  <si>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</si>
  <si>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</si>
  <si>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</si>
  <si>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</si>
  <si>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</si>
  <si>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</si>
  <si>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</si>
  <si>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</si>
  <si>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</si>
  <si>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</si>
  <si>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</si>
  <si>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</si>
  <si>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</si>
  <si>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</si>
  <si>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</si>
  <si>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</si>
  <si>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</si>
  <si>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</si>
  <si>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</si>
  <si>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</si>
  <si>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</si>
  <si>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</si>
  <si>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</si>
  <si>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</si>
  <si>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</si>
  <si>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</si>
  <si>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</si>
  <si>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</si>
  <si>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</si>
  <si>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</si>
  <si>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</si>
  <si>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</si>
  <si>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</si>
  <si>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</si>
  <si>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</si>
  <si>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</si>
  <si>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</si>
  <si>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</si>
  <si>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</si>
  <si>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</si>
  <si>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</si>
  <si>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</si>
  <si>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</si>
  <si>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</si>
  <si>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</si>
  <si>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</si>
  <si>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</si>
  <si>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</si>
  <si>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</si>
  <si>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</si>
  <si>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</si>
  <si>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</si>
  <si>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</si>
  <si>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</si>
  <si>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</si>
  <si>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</si>
  <si>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</si>
  <si>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</si>
  <si>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</si>
  <si>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I-III-2024</t>
  </si>
  <si>
    <t>I-III-2025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</si>
</sst>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4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3" fontId="5" fillId="3" borderId="5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tabSelected="1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5" spans="1:12" x14ac:dyDescent="0.25">
      <c r="A5" s="38" t="s">
        <v>56</v>
      </c>
      <c r="C5" s="15"/>
      <c r="D5" s="3"/>
      <c r="E5" s="3"/>
      <c r="F5" s="3"/>
      <c r="G5" s="15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14"/>
      <c r="B8" s="58" t="s">
        <v>26</v>
      </c>
      <c r="C8" s="58"/>
      <c r="D8" s="58"/>
      <c r="E8" s="58"/>
      <c r="F8" s="58"/>
      <c r="G8" s="58"/>
      <c r="H8" s="58"/>
      <c r="I8" s="58"/>
      <c r="J8" s="61"/>
    </row>
    <row r="9" spans="1:12" ht="38.25" customHeight="1" x14ac:dyDescent="0.25">
      <c r="A9" s="11" t="s">
        <v>52</v>
      </c>
      <c r="B9" s="59"/>
      <c r="C9" s="39" t="s">
        <v>54</v>
      </c>
      <c r="D9" s="39" t="s">
        <v>53</v>
      </c>
      <c r="E9" s="39" t="s">
        <v>55</v>
      </c>
      <c r="F9" s="39" t="s">
        <v>53</v>
      </c>
      <c r="G9" s="39" t="s">
        <v>54</v>
      </c>
      <c r="H9" s="39" t="s">
        <v>53</v>
      </c>
      <c r="I9" s="39" t="s">
        <v>55</v>
      </c>
      <c r="J9" s="54" t="s">
        <v>53</v>
      </c>
    </row>
    <row r="10" spans="1:12" ht="31.5" customHeight="1" thickBot="1" x14ac:dyDescent="0.3">
      <c r="A10" s="10"/>
      <c r="B10" s="60"/>
      <c r="C10" s="44" t="s">
        <v>61</v>
      </c>
      <c r="D10" s="44" t="s">
        <v>25</v>
      </c>
      <c r="E10" s="44" t="s">
        <v>61</v>
      </c>
      <c r="F10" s="44" t="s">
        <v>25</v>
      </c>
      <c r="G10" s="12" t="s">
        <v>62</v>
      </c>
      <c r="H10" s="12" t="s">
        <v>25</v>
      </c>
      <c r="I10" s="12" t="s">
        <v>62</v>
      </c>
      <c r="J10" s="53" t="s">
        <v>25</v>
      </c>
    </row>
    <row r="11" spans="1:12" x14ac:dyDescent="0.25">
      <c r="A11" s="32" t="s">
        <v>0</v>
      </c>
      <c r="B11" s="13" t="s">
        <v>27</v>
      </c>
      <c r="C11" s="28">
        <f>FBiH!C11+RS!C11</f>
        <v>4281</v>
      </c>
      <c r="D11" s="51">
        <f t="shared" ref="D11:D34" si="0">C11/C$35*100</f>
        <v>9.3865111383967719</v>
      </c>
      <c r="E11" s="28">
        <f>FBiH!E11+RS!E11</f>
        <v>5695460</v>
      </c>
      <c r="F11" s="48">
        <f t="shared" ref="F11:F34" si="1">E11/E$35*100</f>
        <v>5.3437147837058667</v>
      </c>
      <c r="G11" s="28">
        <f>FBiH!G11+RS!G11</f>
        <v>4209</v>
      </c>
      <c r="H11" s="51">
        <f t="shared" ref="H11:H34" si="2">G11/G$35*100</f>
        <v>8.7307349250140014</v>
      </c>
      <c r="I11" s="28">
        <f>FBiH!I11+RS!I11</f>
        <v>5814221.9299999997</v>
      </c>
      <c r="J11" s="48">
        <f t="shared" ref="J11:J34" si="3">I11/I$35*100</f>
        <v>4.9456310066218316</v>
      </c>
    </row>
    <row r="12" spans="1:12" x14ac:dyDescent="0.25">
      <c r="A12" s="33" t="s">
        <v>1</v>
      </c>
      <c r="B12" s="13" t="s">
        <v>28</v>
      </c>
      <c r="C12" s="28">
        <f>FBiH!C12+RS!C12</f>
        <v>9482</v>
      </c>
      <c r="D12" s="51">
        <f t="shared" si="0"/>
        <v>20.790212243466058</v>
      </c>
      <c r="E12" s="28">
        <f>FBiH!E12+RS!E12</f>
        <v>2055756</v>
      </c>
      <c r="F12" s="48">
        <f t="shared" si="1"/>
        <v>1.9287948170809799</v>
      </c>
      <c r="G12" s="28">
        <f>FBiH!G12+RS!G12</f>
        <v>11024</v>
      </c>
      <c r="H12" s="51">
        <f t="shared" si="2"/>
        <v>22.867099504241946</v>
      </c>
      <c r="I12" s="28">
        <f>FBiH!I12+RS!I12</f>
        <v>2579670.19</v>
      </c>
      <c r="J12" s="48">
        <f t="shared" si="3"/>
        <v>2.1942913483734241</v>
      </c>
      <c r="L12" s="1"/>
    </row>
    <row r="13" spans="1:12" x14ac:dyDescent="0.25">
      <c r="A13" s="33" t="s">
        <v>2</v>
      </c>
      <c r="B13" s="13" t="s">
        <v>29</v>
      </c>
      <c r="C13" s="28">
        <f>FBiH!C13+RS!C13</f>
        <v>7035</v>
      </c>
      <c r="D13" s="51">
        <f t="shared" si="0"/>
        <v>15.424925451675145</v>
      </c>
      <c r="E13" s="28">
        <f>FBiH!E13+RS!E13</f>
        <v>17693566</v>
      </c>
      <c r="F13" s="48">
        <f t="shared" si="1"/>
        <v>16.600831225340091</v>
      </c>
      <c r="G13" s="28">
        <f>FBiH!G13+RS!G13</f>
        <v>7688</v>
      </c>
      <c r="H13" s="51">
        <f t="shared" si="2"/>
        <v>15.947229770374827</v>
      </c>
      <c r="I13" s="28">
        <f>FBiH!I13+RS!I13</f>
        <v>19286634.300000001</v>
      </c>
      <c r="J13" s="48">
        <f t="shared" si="3"/>
        <v>16.405389707485103</v>
      </c>
    </row>
    <row r="14" spans="1:12" x14ac:dyDescent="0.25">
      <c r="A14" s="33" t="s">
        <v>3</v>
      </c>
      <c r="B14" s="13" t="s">
        <v>30</v>
      </c>
      <c r="C14" s="28">
        <f>FBiH!C14+RS!C14</f>
        <v>2</v>
      </c>
      <c r="D14" s="51">
        <f t="shared" si="0"/>
        <v>4.3851955797228562E-3</v>
      </c>
      <c r="E14" s="28">
        <f>FBiH!E14+RS!E14</f>
        <v>435</v>
      </c>
      <c r="F14" s="48">
        <f t="shared" si="1"/>
        <v>4.0813488829911053E-4</v>
      </c>
      <c r="G14" s="28">
        <f>FBiH!G14+RS!G14</f>
        <v>0</v>
      </c>
      <c r="H14" s="51">
        <f t="shared" si="2"/>
        <v>0</v>
      </c>
      <c r="I14" s="28">
        <f>FBiH!I14+RS!I14</f>
        <v>0</v>
      </c>
      <c r="J14" s="48">
        <f t="shared" si="3"/>
        <v>0</v>
      </c>
    </row>
    <row r="15" spans="1:12" x14ac:dyDescent="0.25">
      <c r="A15" s="33" t="s">
        <v>4</v>
      </c>
      <c r="B15" s="13" t="s">
        <v>31</v>
      </c>
      <c r="C15" s="28">
        <f>FBiH!C15+RS!C15</f>
        <v>1</v>
      </c>
      <c r="D15" s="51">
        <f t="shared" si="0"/>
        <v>2.1925977898614281E-3</v>
      </c>
      <c r="E15" s="28">
        <f>FBiH!E15+RS!E15</f>
        <v>8822</v>
      </c>
      <c r="F15" s="48">
        <f t="shared" si="1"/>
        <v>8.2771631829304665E-3</v>
      </c>
      <c r="G15" s="28">
        <f>FBiH!G15+RS!G15</f>
        <v>1</v>
      </c>
      <c r="H15" s="51">
        <f t="shared" si="2"/>
        <v>2.0743014789769546E-3</v>
      </c>
      <c r="I15" s="28">
        <f>FBiH!I15+RS!I15</f>
        <v>6845</v>
      </c>
      <c r="J15" s="48">
        <f t="shared" si="3"/>
        <v>5.8224203767754086E-3</v>
      </c>
    </row>
    <row r="16" spans="1:12" x14ac:dyDescent="0.25">
      <c r="A16" s="33" t="s">
        <v>5</v>
      </c>
      <c r="B16" s="13" t="s">
        <v>32</v>
      </c>
      <c r="C16" s="28">
        <f>FBiH!C16+RS!C16</f>
        <v>0</v>
      </c>
      <c r="D16" s="51">
        <f t="shared" si="0"/>
        <v>0</v>
      </c>
      <c r="E16" s="28">
        <f>FBiH!E16+RS!E16</f>
        <v>0</v>
      </c>
      <c r="F16" s="48">
        <f t="shared" si="1"/>
        <v>0</v>
      </c>
      <c r="G16" s="28">
        <f>FBiH!G16+RS!G16</f>
        <v>0</v>
      </c>
      <c r="H16" s="51">
        <f t="shared" si="2"/>
        <v>0</v>
      </c>
      <c r="I16" s="28">
        <f>FBiH!I16+RS!I16</f>
        <v>0</v>
      </c>
      <c r="J16" s="48">
        <f t="shared" si="3"/>
        <v>0</v>
      </c>
    </row>
    <row r="17" spans="1:10" x14ac:dyDescent="0.25">
      <c r="A17" s="33" t="s">
        <v>6</v>
      </c>
      <c r="B17" s="13" t="s">
        <v>33</v>
      </c>
      <c r="C17" s="28">
        <f>FBiH!C17+RS!C17</f>
        <v>77</v>
      </c>
      <c r="D17" s="51">
        <f t="shared" si="0"/>
        <v>0.16883002981932996</v>
      </c>
      <c r="E17" s="28">
        <f>FBiH!E17+RS!E17</f>
        <v>57270</v>
      </c>
      <c r="F17" s="48">
        <f t="shared" si="1"/>
        <v>5.373306908710359E-2</v>
      </c>
      <c r="G17" s="28">
        <f>FBiH!G17+RS!G17</f>
        <v>54</v>
      </c>
      <c r="H17" s="51">
        <f t="shared" si="2"/>
        <v>0.11201227986475555</v>
      </c>
      <c r="I17" s="28">
        <f>FBiH!I17+RS!I17</f>
        <v>174771</v>
      </c>
      <c r="J17" s="48">
        <f t="shared" si="3"/>
        <v>0.14866183077712417</v>
      </c>
    </row>
    <row r="18" spans="1:10" x14ac:dyDescent="0.25">
      <c r="A18" s="33" t="s">
        <v>7</v>
      </c>
      <c r="B18" s="13" t="s">
        <v>34</v>
      </c>
      <c r="C18" s="28">
        <f>FBiH!C18+RS!C18</f>
        <v>762</v>
      </c>
      <c r="D18" s="51">
        <f t="shared" si="0"/>
        <v>1.670759515874408</v>
      </c>
      <c r="E18" s="28">
        <f>FBiH!E18+RS!E18</f>
        <v>5170233</v>
      </c>
      <c r="F18" s="48">
        <f t="shared" si="1"/>
        <v>4.8509252136445404</v>
      </c>
      <c r="G18" s="28">
        <f>FBiH!G18+RS!G18</f>
        <v>607</v>
      </c>
      <c r="H18" s="51">
        <f t="shared" si="2"/>
        <v>1.2591009977390113</v>
      </c>
      <c r="I18" s="28">
        <f>FBiH!I18+RS!I18</f>
        <v>6121578.3199999994</v>
      </c>
      <c r="J18" s="48">
        <f t="shared" si="3"/>
        <v>5.2070711977201709</v>
      </c>
    </row>
    <row r="19" spans="1:10" x14ac:dyDescent="0.25">
      <c r="A19" s="33" t="s">
        <v>8</v>
      </c>
      <c r="B19" s="13" t="s">
        <v>35</v>
      </c>
      <c r="C19" s="28">
        <f>FBiH!C19+RS!C19</f>
        <v>848</v>
      </c>
      <c r="D19" s="51">
        <f t="shared" si="0"/>
        <v>1.8593229258024906</v>
      </c>
      <c r="E19" s="28">
        <f>FBiH!E19+RS!E19</f>
        <v>2877984</v>
      </c>
      <c r="F19" s="48">
        <f t="shared" si="1"/>
        <v>2.7002429387738558</v>
      </c>
      <c r="G19" s="28">
        <f>FBiH!G19+RS!G19</f>
        <v>749</v>
      </c>
      <c r="H19" s="51">
        <f t="shared" si="2"/>
        <v>1.5536518077537389</v>
      </c>
      <c r="I19" s="28">
        <f>FBiH!I19+RS!I19</f>
        <v>1920425.94</v>
      </c>
      <c r="J19" s="48">
        <f t="shared" si="3"/>
        <v>1.6335320854848894</v>
      </c>
    </row>
    <row r="20" spans="1:10" s="19" customFormat="1" x14ac:dyDescent="0.25">
      <c r="A20" s="33" t="s">
        <v>9</v>
      </c>
      <c r="B20" s="13" t="s">
        <v>36</v>
      </c>
      <c r="C20" s="28">
        <f>FBiH!C20+RS!C20</f>
        <v>16441</v>
      </c>
      <c r="D20" s="51">
        <f t="shared" si="0"/>
        <v>36.048500263111734</v>
      </c>
      <c r="E20" s="28">
        <f>FBiH!E20+RS!E20</f>
        <v>44718686</v>
      </c>
      <c r="F20" s="48">
        <f t="shared" si="1"/>
        <v>41.956910150558613</v>
      </c>
      <c r="G20" s="28">
        <f>FBiH!G20+RS!G20</f>
        <v>16897</v>
      </c>
      <c r="H20" s="51">
        <f t="shared" si="2"/>
        <v>35.049472090273596</v>
      </c>
      <c r="I20" s="28">
        <f>FBiH!I20+RS!I20</f>
        <v>48736361.549999997</v>
      </c>
      <c r="J20" s="48">
        <f t="shared" si="3"/>
        <v>41.455600376714905</v>
      </c>
    </row>
    <row r="21" spans="1:10" s="19" customFormat="1" x14ac:dyDescent="0.25">
      <c r="A21" s="33" t="s">
        <v>10</v>
      </c>
      <c r="B21" s="13" t="s">
        <v>37</v>
      </c>
      <c r="C21" s="28">
        <f>FBiH!C21+RS!C21</f>
        <v>0</v>
      </c>
      <c r="D21" s="51">
        <f t="shared" si="0"/>
        <v>0</v>
      </c>
      <c r="E21" s="28">
        <f>FBiH!E21+RS!E21</f>
        <v>0</v>
      </c>
      <c r="F21" s="48">
        <f t="shared" si="1"/>
        <v>0</v>
      </c>
      <c r="G21" s="28">
        <f>FBiH!G21+RS!G21</f>
        <v>0</v>
      </c>
      <c r="H21" s="51">
        <f t="shared" si="2"/>
        <v>0</v>
      </c>
      <c r="I21" s="28">
        <f>FBiH!I21+RS!I21</f>
        <v>0</v>
      </c>
      <c r="J21" s="48">
        <f t="shared" si="3"/>
        <v>0</v>
      </c>
    </row>
    <row r="22" spans="1:10" x14ac:dyDescent="0.25">
      <c r="A22" s="33" t="s">
        <v>11</v>
      </c>
      <c r="B22" s="13" t="s">
        <v>38</v>
      </c>
      <c r="C22" s="28">
        <f>FBiH!C22+RS!C22</f>
        <v>0</v>
      </c>
      <c r="D22" s="51">
        <f t="shared" si="0"/>
        <v>0</v>
      </c>
      <c r="E22" s="28">
        <f>FBiH!E22+RS!E22</f>
        <v>0</v>
      </c>
      <c r="F22" s="48">
        <f t="shared" si="1"/>
        <v>0</v>
      </c>
      <c r="G22" s="28">
        <f>FBiH!G22+RS!G22</f>
        <v>0</v>
      </c>
      <c r="H22" s="51">
        <f t="shared" si="2"/>
        <v>0</v>
      </c>
      <c r="I22" s="28">
        <f>FBiH!I22+RS!I22</f>
        <v>386</v>
      </c>
      <c r="J22" s="48">
        <f t="shared" si="3"/>
        <v>3.283351739131202E-4</v>
      </c>
    </row>
    <row r="23" spans="1:10" x14ac:dyDescent="0.25">
      <c r="A23" s="33" t="s">
        <v>12</v>
      </c>
      <c r="B23" s="13" t="s">
        <v>39</v>
      </c>
      <c r="C23" s="28">
        <f>FBiH!C23+RS!C23</f>
        <v>377</v>
      </c>
      <c r="D23" s="51">
        <f t="shared" si="0"/>
        <v>0.82660936677775831</v>
      </c>
      <c r="E23" s="28">
        <f>FBiH!E23+RS!E23</f>
        <v>871700</v>
      </c>
      <c r="F23" s="48">
        <f t="shared" si="1"/>
        <v>0.81786478650651639</v>
      </c>
      <c r="G23" s="28">
        <f>FBiH!G23+RS!G23</f>
        <v>304</v>
      </c>
      <c r="H23" s="51">
        <f t="shared" si="2"/>
        <v>0.63058764960899416</v>
      </c>
      <c r="I23" s="28">
        <f>FBiH!I23+RS!I23</f>
        <v>513596.20999999996</v>
      </c>
      <c r="J23" s="48">
        <f t="shared" si="3"/>
        <v>0.43686969153230404</v>
      </c>
    </row>
    <row r="24" spans="1:10" x14ac:dyDescent="0.25">
      <c r="A24" s="33" t="s">
        <v>13</v>
      </c>
      <c r="B24" s="13" t="s">
        <v>40</v>
      </c>
      <c r="C24" s="28">
        <f>FBiH!C24+RS!C24</f>
        <v>151</v>
      </c>
      <c r="D24" s="51">
        <f t="shared" si="0"/>
        <v>0.33108226626907561</v>
      </c>
      <c r="E24" s="28">
        <f>FBiH!E24+RS!E24</f>
        <v>608471</v>
      </c>
      <c r="F24" s="48">
        <f t="shared" si="1"/>
        <v>0.57089251406493813</v>
      </c>
      <c r="G24" s="28">
        <f>FBiH!G24+RS!G24</f>
        <v>176</v>
      </c>
      <c r="H24" s="51">
        <f t="shared" si="2"/>
        <v>0.36507706029994402</v>
      </c>
      <c r="I24" s="28">
        <f>FBiH!I24+RS!I24</f>
        <v>690787.14</v>
      </c>
      <c r="J24" s="48">
        <f t="shared" si="3"/>
        <v>0.58758993717317842</v>
      </c>
    </row>
    <row r="25" spans="1:10" x14ac:dyDescent="0.25">
      <c r="A25" s="33" t="s">
        <v>14</v>
      </c>
      <c r="B25" s="13" t="s">
        <v>41</v>
      </c>
      <c r="C25" s="28">
        <f>FBiH!C25+RS!C25</f>
        <v>36</v>
      </c>
      <c r="D25" s="51">
        <f t="shared" si="0"/>
        <v>7.8933520435011409E-2</v>
      </c>
      <c r="E25" s="28">
        <f>FBiH!E25+RS!E25</f>
        <v>54054</v>
      </c>
      <c r="F25" s="48">
        <f t="shared" si="1"/>
        <v>5.0715685637057743E-2</v>
      </c>
      <c r="G25" s="28">
        <f>FBiH!G25+RS!G25</f>
        <v>35</v>
      </c>
      <c r="H25" s="51">
        <f t="shared" si="2"/>
        <v>7.2600551764193402E-2</v>
      </c>
      <c r="I25" s="28">
        <f>FBiH!I25+RS!I25</f>
        <v>62462</v>
      </c>
      <c r="J25" s="48">
        <f t="shared" si="3"/>
        <v>5.3130755525806504E-2</v>
      </c>
    </row>
    <row r="26" spans="1:10" x14ac:dyDescent="0.25">
      <c r="A26" s="33" t="s">
        <v>15</v>
      </c>
      <c r="B26" s="13" t="s">
        <v>42</v>
      </c>
      <c r="C26" s="28">
        <f>FBiH!C26+RS!C26</f>
        <v>1066</v>
      </c>
      <c r="D26" s="51">
        <f t="shared" si="0"/>
        <v>2.3373092439922822</v>
      </c>
      <c r="E26" s="28">
        <f>FBiH!E26+RS!E26</f>
        <v>293074</v>
      </c>
      <c r="F26" s="48">
        <f t="shared" si="1"/>
        <v>0.27497407874338736</v>
      </c>
      <c r="G26" s="28">
        <f>FBiH!G26+RS!G26</f>
        <v>1461</v>
      </c>
      <c r="H26" s="51">
        <f t="shared" si="2"/>
        <v>3.0305544607853308</v>
      </c>
      <c r="I26" s="28">
        <f>FBiH!I26+RS!I26</f>
        <v>293820.56</v>
      </c>
      <c r="J26" s="48">
        <f t="shared" si="3"/>
        <v>0.24992648877422372</v>
      </c>
    </row>
    <row r="27" spans="1:10" x14ac:dyDescent="0.25">
      <c r="A27" s="33" t="s">
        <v>16</v>
      </c>
      <c r="B27" s="13" t="s">
        <v>43</v>
      </c>
      <c r="C27" s="28">
        <f>FBiH!C27+RS!C27</f>
        <v>1</v>
      </c>
      <c r="D27" s="51">
        <f t="shared" si="0"/>
        <v>2.1925977898614281E-3</v>
      </c>
      <c r="E27" s="28">
        <f>FBiH!E27+RS!E27</f>
        <v>200</v>
      </c>
      <c r="F27" s="48">
        <f t="shared" si="1"/>
        <v>1.8764822450533818E-4</v>
      </c>
      <c r="G27" s="28">
        <f>FBiH!G27+RS!G27</f>
        <v>0</v>
      </c>
      <c r="H27" s="51">
        <f t="shared" si="2"/>
        <v>0</v>
      </c>
      <c r="I27" s="28">
        <f>FBiH!I27+RS!I27</f>
        <v>0</v>
      </c>
      <c r="J27" s="48">
        <f t="shared" si="3"/>
        <v>0</v>
      </c>
    </row>
    <row r="28" spans="1:10" x14ac:dyDescent="0.25">
      <c r="A28" s="33" t="s">
        <v>17</v>
      </c>
      <c r="B28" s="13" t="s">
        <v>44</v>
      </c>
      <c r="C28" s="28">
        <f>FBiH!C28+RS!C28</f>
        <v>167</v>
      </c>
      <c r="D28" s="51">
        <f t="shared" si="0"/>
        <v>0.36616383090685845</v>
      </c>
      <c r="E28" s="28">
        <f>FBiH!E28+RS!E28</f>
        <v>96106</v>
      </c>
      <c r="F28" s="48">
        <f t="shared" si="1"/>
        <v>9.0170601321550151E-2</v>
      </c>
      <c r="G28" s="28">
        <f>FBiH!G28+RS!G28</f>
        <v>265</v>
      </c>
      <c r="H28" s="51">
        <f t="shared" si="2"/>
        <v>0.54968989192889295</v>
      </c>
      <c r="I28" s="28">
        <f>FBiH!I28+RS!I28</f>
        <v>97601.43</v>
      </c>
      <c r="J28" s="48">
        <f t="shared" si="3"/>
        <v>8.3020680034246688E-2</v>
      </c>
    </row>
    <row r="29" spans="1:10" x14ac:dyDescent="0.25">
      <c r="A29" s="34" t="s">
        <v>23</v>
      </c>
      <c r="B29" s="7" t="s">
        <v>45</v>
      </c>
      <c r="C29" s="29">
        <f>SUM(C11:C28)</f>
        <v>40727</v>
      </c>
      <c r="D29" s="52">
        <f t="shared" si="0"/>
        <v>89.297930187686376</v>
      </c>
      <c r="E29" s="29">
        <f>SUM(E11:E28)</f>
        <v>80201817</v>
      </c>
      <c r="F29" s="49">
        <f t="shared" si="1"/>
        <v>75.248642810760231</v>
      </c>
      <c r="G29" s="29">
        <f>SUM(G11:G28)</f>
        <v>43470</v>
      </c>
      <c r="H29" s="52">
        <f t="shared" si="2"/>
        <v>90.16988529112821</v>
      </c>
      <c r="I29" s="29">
        <f>SUM(I11:I28)</f>
        <v>86299161.569999993</v>
      </c>
      <c r="J29" s="49">
        <f t="shared" si="3"/>
        <v>73.406865861767884</v>
      </c>
    </row>
    <row r="30" spans="1:10" x14ac:dyDescent="0.25">
      <c r="A30" s="35" t="s">
        <v>22</v>
      </c>
      <c r="B30" s="5" t="s">
        <v>46</v>
      </c>
      <c r="C30" s="28">
        <f>FBiH!C30+RS!C30</f>
        <v>4239</v>
      </c>
      <c r="D30" s="51">
        <f t="shared" si="0"/>
        <v>9.2944220312225916</v>
      </c>
      <c r="E30" s="28">
        <f>FBiH!E30+RS!E30</f>
        <v>25313104</v>
      </c>
      <c r="F30" s="48">
        <f t="shared" si="1"/>
        <v>23.749795111594867</v>
      </c>
      <c r="G30" s="28">
        <f>FBiH!G30+RS!G30</f>
        <v>3938</v>
      </c>
      <c r="H30" s="51">
        <f t="shared" si="2"/>
        <v>8.1685992242112473</v>
      </c>
      <c r="I30" s="28">
        <f>FBiH!I30+RS!I30</f>
        <v>29963711.609999999</v>
      </c>
      <c r="J30" s="48">
        <f t="shared" si="3"/>
        <v>25.487410524745929</v>
      </c>
    </row>
    <row r="31" spans="1:10" x14ac:dyDescent="0.25">
      <c r="A31" s="35" t="s">
        <v>20</v>
      </c>
      <c r="B31" s="6" t="s">
        <v>47</v>
      </c>
      <c r="C31" s="28">
        <f>FBiH!C31+RS!C31</f>
        <v>24</v>
      </c>
      <c r="D31" s="51">
        <f t="shared" si="0"/>
        <v>5.2622346956674275E-2</v>
      </c>
      <c r="E31" s="28">
        <f>FBiH!E31+RS!E31</f>
        <v>87308</v>
      </c>
      <c r="F31" s="48">
        <f t="shared" si="1"/>
        <v>8.1915955925560321E-2</v>
      </c>
      <c r="G31" s="28">
        <f>FBiH!G31+RS!G31</f>
        <v>22</v>
      </c>
      <c r="H31" s="51">
        <f t="shared" si="2"/>
        <v>4.5634632537493003E-2</v>
      </c>
      <c r="I31" s="28">
        <f>FBiH!I31+RS!I31</f>
        <v>111800.57</v>
      </c>
      <c r="J31" s="48">
        <f t="shared" si="3"/>
        <v>9.5098599985844467E-2</v>
      </c>
    </row>
    <row r="32" spans="1:10" x14ac:dyDescent="0.25">
      <c r="A32" s="35" t="s">
        <v>21</v>
      </c>
      <c r="B32" s="16" t="s">
        <v>48</v>
      </c>
      <c r="C32" s="28">
        <f>FBiH!C32+RS!C32</f>
        <v>618</v>
      </c>
      <c r="D32" s="51">
        <f t="shared" si="0"/>
        <v>1.3550254341343624</v>
      </c>
      <c r="E32" s="28">
        <f>FBiH!E32+RS!E32</f>
        <v>980181</v>
      </c>
      <c r="F32" s="48">
        <f t="shared" si="1"/>
        <v>0.91964612171933446</v>
      </c>
      <c r="G32" s="28">
        <f>FBiH!G32+RS!G32</f>
        <v>779</v>
      </c>
      <c r="H32" s="51">
        <f t="shared" si="2"/>
        <v>1.6158808521230477</v>
      </c>
      <c r="I32" s="28">
        <f>FBiH!I32+RS!I32</f>
        <v>1188118.99</v>
      </c>
      <c r="J32" s="48">
        <f t="shared" si="3"/>
        <v>1.0106250135003385</v>
      </c>
    </row>
    <row r="33" spans="1:10" ht="15.75" customHeight="1" x14ac:dyDescent="0.25">
      <c r="A33" s="36" t="s">
        <v>19</v>
      </c>
      <c r="B33" s="16" t="s">
        <v>49</v>
      </c>
      <c r="C33" s="28">
        <f>FBiH!C33+RS!C33</f>
        <v>0</v>
      </c>
      <c r="D33" s="51">
        <f t="shared" si="0"/>
        <v>0</v>
      </c>
      <c r="E33" s="28">
        <f>FBiH!E33+RS!E33</f>
        <v>0</v>
      </c>
      <c r="F33" s="48">
        <f t="shared" si="1"/>
        <v>0</v>
      </c>
      <c r="G33" s="28">
        <f>FBiH!G33+RS!G33</f>
        <v>0</v>
      </c>
      <c r="H33" s="51">
        <f t="shared" si="2"/>
        <v>0</v>
      </c>
      <c r="I33" s="28">
        <f>FBiH!I33+RS!I33</f>
        <v>0</v>
      </c>
      <c r="J33" s="48">
        <f t="shared" si="3"/>
        <v>0</v>
      </c>
    </row>
    <row r="34" spans="1:10" x14ac:dyDescent="0.25">
      <c r="A34" s="37" t="s">
        <v>18</v>
      </c>
      <c r="B34" s="8" t="s">
        <v>50</v>
      </c>
      <c r="C34" s="30">
        <f>SUM(C30:C33)</f>
        <v>4881</v>
      </c>
      <c r="D34" s="2">
        <f t="shared" si="0"/>
        <v>10.70206981231363</v>
      </c>
      <c r="E34" s="31">
        <f>SUM(E30:E33)</f>
        <v>26380593</v>
      </c>
      <c r="F34" s="46">
        <f t="shared" si="1"/>
        <v>24.751357189239762</v>
      </c>
      <c r="G34" s="30">
        <f>SUM(G30:G33)</f>
        <v>4739</v>
      </c>
      <c r="H34" s="2">
        <f t="shared" si="2"/>
        <v>9.830114708871788</v>
      </c>
      <c r="I34" s="31">
        <f>SUM(I30:I33)</f>
        <v>31263631.169999998</v>
      </c>
      <c r="J34" s="46">
        <f t="shared" si="3"/>
        <v>26.593134138232109</v>
      </c>
    </row>
    <row r="35" spans="1:10" x14ac:dyDescent="0.25">
      <c r="A35" s="17" t="s">
        <v>24</v>
      </c>
      <c r="B35" s="18" t="s">
        <v>51</v>
      </c>
      <c r="C35" s="57">
        <f>C29+C34</f>
        <v>45608</v>
      </c>
      <c r="D35" s="55">
        <f>D29+D34</f>
        <v>100</v>
      </c>
      <c r="E35" s="57">
        <f>E29+E34</f>
        <v>106582410</v>
      </c>
      <c r="F35" s="45">
        <f>(F29+F34)</f>
        <v>100</v>
      </c>
      <c r="G35" s="57">
        <f>G29+G34</f>
        <v>48209</v>
      </c>
      <c r="H35" s="55">
        <f>H29+H34</f>
        <v>100</v>
      </c>
      <c r="I35" s="57">
        <f>I29+I34</f>
        <v>117562792.73999999</v>
      </c>
      <c r="J35" s="45">
        <f>(J29+J34)</f>
        <v>100</v>
      </c>
    </row>
    <row r="38" spans="1:10" x14ac:dyDescent="0.25"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7"/>
      <c r="D42" s="26"/>
      <c r="E42" s="26"/>
      <c r="G42" s="27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5"/>
      <c r="D44" s="26"/>
      <c r="E44" s="26"/>
      <c r="G44" s="25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C8:D8"/>
    <mergeCell ref="E8:F8"/>
    <mergeCell ref="B8:B10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osiguranja&amp;RKvartalni izvještaj</oddHeader>
    <oddFooter>&amp;CU izvještaj su uključeni podaci zaključno sa 31.03.2025. godine.</oddFooter>
  </headerFooter>
  <ignoredErrors>
    <ignoredError sqref="A11:A28 A34" numberStoredAsText="1"/>
    <ignoredError sqref="A29:A30 A35" twoDigitTextYear="1" numberStoredAsText="1"/>
    <ignoredError sqref="E11:E34 D29 D34 F29:F35 G11:G34 I11:I34" formula="1"/>
    <ignoredError sqref="H11:H28 J11:J35 H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5" spans="1:12" x14ac:dyDescent="0.25">
      <c r="A5" s="38" t="s">
        <v>57</v>
      </c>
      <c r="C5" s="15"/>
      <c r="D5" s="3"/>
      <c r="E5" s="3"/>
      <c r="F5" s="3"/>
      <c r="G5" s="15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0"/>
      <c r="B8" s="62" t="s">
        <v>26</v>
      </c>
      <c r="C8" s="62"/>
      <c r="D8" s="62"/>
      <c r="E8" s="62"/>
      <c r="F8" s="62"/>
      <c r="G8" s="62"/>
      <c r="H8" s="62"/>
      <c r="I8" s="62"/>
      <c r="J8" s="63"/>
    </row>
    <row r="9" spans="1:12" ht="38.25" customHeight="1" x14ac:dyDescent="0.25">
      <c r="A9" s="41" t="s">
        <v>52</v>
      </c>
      <c r="B9" s="59"/>
      <c r="C9" s="39" t="s">
        <v>54</v>
      </c>
      <c r="D9" s="39" t="s">
        <v>53</v>
      </c>
      <c r="E9" s="39" t="s">
        <v>55</v>
      </c>
      <c r="F9" s="39" t="s">
        <v>53</v>
      </c>
      <c r="G9" s="39" t="s">
        <v>54</v>
      </c>
      <c r="H9" s="39" t="s">
        <v>53</v>
      </c>
      <c r="I9" s="39" t="s">
        <v>55</v>
      </c>
      <c r="J9" s="42" t="s">
        <v>53</v>
      </c>
    </row>
    <row r="10" spans="1:12" ht="31.5" customHeight="1" thickBot="1" x14ac:dyDescent="0.3">
      <c r="A10" s="43"/>
      <c r="B10" s="60"/>
      <c r="C10" s="12" t="s">
        <v>61</v>
      </c>
      <c r="D10" s="12" t="s">
        <v>25</v>
      </c>
      <c r="E10" s="12" t="s">
        <v>61</v>
      </c>
      <c r="F10" s="12" t="s">
        <v>25</v>
      </c>
      <c r="G10" s="12" t="s">
        <v>62</v>
      </c>
      <c r="H10" s="12" t="s">
        <v>25</v>
      </c>
      <c r="I10" s="12" t="s">
        <v>62</v>
      </c>
      <c r="J10" s="53" t="s">
        <v>25</v>
      </c>
    </row>
    <row r="11" spans="1:12" x14ac:dyDescent="0.25">
      <c r="A11" s="33" t="s">
        <v>0</v>
      </c>
      <c r="B11" s="13" t="s">
        <v>27</v>
      </c>
      <c r="C11" s="28">
        <v>2545</v>
      </c>
      <c r="D11" s="51">
        <f t="shared" ref="D11:D34" si="0">C11/C$35*100</f>
        <v>7.0038803423507723</v>
      </c>
      <c r="E11" s="28">
        <v>3502464</v>
      </c>
      <c r="F11" s="50">
        <f>E11/E$35*100</f>
        <v>4.3977158562696923</v>
      </c>
      <c r="G11" s="28">
        <v>2656</v>
      </c>
      <c r="H11" s="51">
        <f t="shared" ref="H11:H34" si="1">G11/G$35*100</f>
        <v>6.8527787811548588</v>
      </c>
      <c r="I11" s="28">
        <v>3972162</v>
      </c>
      <c r="J11" s="50">
        <f>I11/I$35*100</f>
        <v>4.6494457921603871</v>
      </c>
    </row>
    <row r="12" spans="1:12" x14ac:dyDescent="0.25">
      <c r="A12" s="33" t="s">
        <v>1</v>
      </c>
      <c r="B12" s="13" t="s">
        <v>28</v>
      </c>
      <c r="C12" s="28">
        <v>9268</v>
      </c>
      <c r="D12" s="51">
        <f t="shared" si="0"/>
        <v>25.50568291273358</v>
      </c>
      <c r="E12" s="28">
        <v>1847419</v>
      </c>
      <c r="F12" s="48">
        <f t="shared" ref="F12:F13" si="2">E12/E$35*100</f>
        <v>2.3196309311027603</v>
      </c>
      <c r="G12" s="28">
        <v>10630</v>
      </c>
      <c r="H12" s="51">
        <f t="shared" si="1"/>
        <v>27.426595799576862</v>
      </c>
      <c r="I12" s="28">
        <v>2257279</v>
      </c>
      <c r="J12" s="48">
        <f t="shared" ref="J12:J13" si="3">I12/I$35*100</f>
        <v>2.6421622150058348</v>
      </c>
      <c r="L12" s="1"/>
    </row>
    <row r="13" spans="1:12" x14ac:dyDescent="0.25">
      <c r="A13" s="33" t="s">
        <v>2</v>
      </c>
      <c r="B13" s="13" t="s">
        <v>29</v>
      </c>
      <c r="C13" s="28">
        <v>5610</v>
      </c>
      <c r="D13" s="51">
        <f t="shared" si="0"/>
        <v>15.438808927539421</v>
      </c>
      <c r="E13" s="28">
        <v>14434345</v>
      </c>
      <c r="F13" s="48">
        <f t="shared" si="2"/>
        <v>18.123854486831885</v>
      </c>
      <c r="G13" s="28">
        <v>6074</v>
      </c>
      <c r="H13" s="51">
        <f t="shared" si="1"/>
        <v>15.67160328190309</v>
      </c>
      <c r="I13" s="28">
        <v>15417811</v>
      </c>
      <c r="J13" s="48">
        <f t="shared" si="3"/>
        <v>18.046664883827532</v>
      </c>
    </row>
    <row r="14" spans="1:12" x14ac:dyDescent="0.25">
      <c r="A14" s="33" t="s">
        <v>3</v>
      </c>
      <c r="B14" s="13" t="s">
        <v>30</v>
      </c>
      <c r="C14" s="28">
        <v>0</v>
      </c>
      <c r="D14" s="51">
        <f t="shared" si="0"/>
        <v>0</v>
      </c>
      <c r="E14" s="28">
        <v>0</v>
      </c>
      <c r="F14" s="48">
        <f>E14/E$35*100</f>
        <v>0</v>
      </c>
      <c r="G14" s="28">
        <v>0</v>
      </c>
      <c r="H14" s="51">
        <f t="shared" si="1"/>
        <v>0</v>
      </c>
      <c r="I14" s="28">
        <v>0</v>
      </c>
      <c r="J14" s="48">
        <f>I14/I$35*100</f>
        <v>0</v>
      </c>
    </row>
    <row r="15" spans="1:12" x14ac:dyDescent="0.25">
      <c r="A15" s="33" t="s">
        <v>4</v>
      </c>
      <c r="B15" s="13" t="s">
        <v>31</v>
      </c>
      <c r="C15" s="28">
        <v>1</v>
      </c>
      <c r="D15" s="51">
        <f t="shared" si="0"/>
        <v>2.7520158516113049E-3</v>
      </c>
      <c r="E15" s="28">
        <v>8822</v>
      </c>
      <c r="F15" s="48">
        <f t="shared" ref="F15:F17" si="4">E15/E$35*100</f>
        <v>1.1076958759322358E-2</v>
      </c>
      <c r="G15" s="28">
        <v>1</v>
      </c>
      <c r="H15" s="51">
        <f t="shared" si="1"/>
        <v>2.5801124929046909E-3</v>
      </c>
      <c r="I15" s="28">
        <v>6845</v>
      </c>
      <c r="J15" s="48">
        <f t="shared" ref="J15:J17" si="5">I15/I$35*100</f>
        <v>8.0121244922381953E-3</v>
      </c>
    </row>
    <row r="16" spans="1:12" x14ac:dyDescent="0.25">
      <c r="A16" s="33" t="s">
        <v>5</v>
      </c>
      <c r="B16" s="13" t="s">
        <v>32</v>
      </c>
      <c r="C16" s="28">
        <v>0</v>
      </c>
      <c r="D16" s="51">
        <f t="shared" si="0"/>
        <v>0</v>
      </c>
      <c r="E16" s="28">
        <v>0</v>
      </c>
      <c r="F16" s="48">
        <f t="shared" si="4"/>
        <v>0</v>
      </c>
      <c r="G16" s="28">
        <v>0</v>
      </c>
      <c r="H16" s="51">
        <f t="shared" si="1"/>
        <v>0</v>
      </c>
      <c r="I16" s="28">
        <v>0</v>
      </c>
      <c r="J16" s="48">
        <f t="shared" si="5"/>
        <v>0</v>
      </c>
    </row>
    <row r="17" spans="1:10" x14ac:dyDescent="0.25">
      <c r="A17" s="33" t="s">
        <v>6</v>
      </c>
      <c r="B17" s="13" t="s">
        <v>33</v>
      </c>
      <c r="C17" s="28">
        <v>74</v>
      </c>
      <c r="D17" s="51">
        <f t="shared" si="0"/>
        <v>0.20364917301923657</v>
      </c>
      <c r="E17" s="28">
        <v>55841</v>
      </c>
      <c r="F17" s="48">
        <f t="shared" si="4"/>
        <v>7.0114311276277472E-2</v>
      </c>
      <c r="G17" s="28">
        <v>54</v>
      </c>
      <c r="H17" s="51">
        <f t="shared" si="1"/>
        <v>0.13932607461685328</v>
      </c>
      <c r="I17" s="28">
        <v>174771</v>
      </c>
      <c r="J17" s="48">
        <f t="shared" si="5"/>
        <v>0.20457078299970219</v>
      </c>
    </row>
    <row r="18" spans="1:10" x14ac:dyDescent="0.25">
      <c r="A18" s="33" t="s">
        <v>7</v>
      </c>
      <c r="B18" s="13" t="s">
        <v>34</v>
      </c>
      <c r="C18" s="28">
        <v>663</v>
      </c>
      <c r="D18" s="51">
        <f t="shared" si="0"/>
        <v>1.8245865096182954</v>
      </c>
      <c r="E18" s="28">
        <v>3788557</v>
      </c>
      <c r="F18" s="48">
        <f>E18/E$35*100</f>
        <v>4.7569360288304283</v>
      </c>
      <c r="G18" s="28">
        <v>542</v>
      </c>
      <c r="H18" s="51">
        <f t="shared" si="1"/>
        <v>1.3984209711543425</v>
      </c>
      <c r="I18" s="28">
        <v>2048246</v>
      </c>
      <c r="J18" s="48">
        <f>I18/I$35*100</f>
        <v>2.3974875007639023</v>
      </c>
    </row>
    <row r="19" spans="1:10" x14ac:dyDescent="0.25">
      <c r="A19" s="33" t="s">
        <v>8</v>
      </c>
      <c r="B19" s="13" t="s">
        <v>35</v>
      </c>
      <c r="C19" s="28">
        <v>609</v>
      </c>
      <c r="D19" s="51">
        <f t="shared" si="0"/>
        <v>1.6759776536312849</v>
      </c>
      <c r="E19" s="28">
        <v>2325965</v>
      </c>
      <c r="F19" s="48">
        <f t="shared" ref="F19:F22" si="6">E19/E$35*100</f>
        <v>2.920496302496852</v>
      </c>
      <c r="G19" s="28">
        <v>518</v>
      </c>
      <c r="H19" s="51">
        <f t="shared" si="1"/>
        <v>1.3364982713246298</v>
      </c>
      <c r="I19" s="28">
        <v>1359405</v>
      </c>
      <c r="J19" s="48">
        <f t="shared" ref="J19:J22" si="7">I19/I$35*100</f>
        <v>1.5911938780673576</v>
      </c>
    </row>
    <row r="20" spans="1:10" s="19" customFormat="1" x14ac:dyDescent="0.25">
      <c r="A20" s="33" t="s">
        <v>9</v>
      </c>
      <c r="B20" s="13" t="s">
        <v>36</v>
      </c>
      <c r="C20" s="28">
        <v>11600</v>
      </c>
      <c r="D20" s="51">
        <f t="shared" si="0"/>
        <v>31.923383878691141</v>
      </c>
      <c r="E20" s="28">
        <v>29301107</v>
      </c>
      <c r="F20" s="48">
        <f t="shared" si="6"/>
        <v>36.79065448214596</v>
      </c>
      <c r="G20" s="28">
        <v>11975</v>
      </c>
      <c r="H20" s="51">
        <f t="shared" si="1"/>
        <v>30.89684710253367</v>
      </c>
      <c r="I20" s="28">
        <v>32123167</v>
      </c>
      <c r="J20" s="48">
        <f t="shared" si="7"/>
        <v>37.60041096989886</v>
      </c>
    </row>
    <row r="21" spans="1:10" s="19" customFormat="1" x14ac:dyDescent="0.25">
      <c r="A21" s="33" t="s">
        <v>10</v>
      </c>
      <c r="B21" s="13" t="s">
        <v>37</v>
      </c>
      <c r="C21" s="28">
        <v>0</v>
      </c>
      <c r="D21" s="51">
        <f t="shared" si="0"/>
        <v>0</v>
      </c>
      <c r="E21" s="28">
        <v>0</v>
      </c>
      <c r="F21" s="48">
        <f t="shared" si="6"/>
        <v>0</v>
      </c>
      <c r="G21" s="28">
        <v>0</v>
      </c>
      <c r="H21" s="51">
        <f t="shared" si="1"/>
        <v>0</v>
      </c>
      <c r="I21" s="28">
        <v>0</v>
      </c>
      <c r="J21" s="48">
        <f t="shared" si="7"/>
        <v>0</v>
      </c>
    </row>
    <row r="22" spans="1:10" x14ac:dyDescent="0.25">
      <c r="A22" s="33" t="s">
        <v>11</v>
      </c>
      <c r="B22" s="13" t="s">
        <v>38</v>
      </c>
      <c r="C22" s="28">
        <v>0</v>
      </c>
      <c r="D22" s="51">
        <f t="shared" si="0"/>
        <v>0</v>
      </c>
      <c r="E22" s="28">
        <v>0</v>
      </c>
      <c r="F22" s="48">
        <f t="shared" si="6"/>
        <v>0</v>
      </c>
      <c r="G22" s="28">
        <v>0</v>
      </c>
      <c r="H22" s="51">
        <f t="shared" si="1"/>
        <v>0</v>
      </c>
      <c r="I22" s="28">
        <v>386</v>
      </c>
      <c r="J22" s="48">
        <f t="shared" si="7"/>
        <v>4.5181593192168641E-4</v>
      </c>
    </row>
    <row r="23" spans="1:10" x14ac:dyDescent="0.25">
      <c r="A23" s="33" t="s">
        <v>12</v>
      </c>
      <c r="B23" s="13" t="s">
        <v>39</v>
      </c>
      <c r="C23" s="28">
        <v>327</v>
      </c>
      <c r="D23" s="51">
        <f t="shared" si="0"/>
        <v>0.89990918347689686</v>
      </c>
      <c r="E23" s="28">
        <v>808726</v>
      </c>
      <c r="F23" s="48">
        <f>E23/E$35*100</f>
        <v>1.0154414588065896</v>
      </c>
      <c r="G23" s="28">
        <v>265</v>
      </c>
      <c r="H23" s="51">
        <f t="shared" si="1"/>
        <v>0.68372981061974303</v>
      </c>
      <c r="I23" s="28">
        <v>432934</v>
      </c>
      <c r="J23" s="48">
        <f>I23/I$35*100</f>
        <v>0.50675253541601906</v>
      </c>
    </row>
    <row r="24" spans="1:10" x14ac:dyDescent="0.25">
      <c r="A24" s="33" t="s">
        <v>13</v>
      </c>
      <c r="B24" s="13" t="s">
        <v>40</v>
      </c>
      <c r="C24" s="28">
        <v>120</v>
      </c>
      <c r="D24" s="51">
        <f t="shared" si="0"/>
        <v>0.33024190219335664</v>
      </c>
      <c r="E24" s="28">
        <v>420572</v>
      </c>
      <c r="F24" s="48">
        <f t="shared" ref="F24:F25" si="8">E24/E$35*100</f>
        <v>0.52807285188457531</v>
      </c>
      <c r="G24" s="28">
        <v>152</v>
      </c>
      <c r="H24" s="51">
        <f t="shared" si="1"/>
        <v>0.39217709892151298</v>
      </c>
      <c r="I24" s="28">
        <v>555845</v>
      </c>
      <c r="J24" s="48">
        <f t="shared" ref="J24:J25" si="9">I24/I$35*100</f>
        <v>0.6506207945052066</v>
      </c>
    </row>
    <row r="25" spans="1:10" x14ac:dyDescent="0.25">
      <c r="A25" s="33" t="s">
        <v>14</v>
      </c>
      <c r="B25" s="13" t="s">
        <v>41</v>
      </c>
      <c r="C25" s="28">
        <v>36</v>
      </c>
      <c r="D25" s="51">
        <f t="shared" si="0"/>
        <v>9.9072570658006981E-2</v>
      </c>
      <c r="E25" s="28">
        <v>54054</v>
      </c>
      <c r="F25" s="48">
        <f t="shared" si="8"/>
        <v>6.787054282208238E-2</v>
      </c>
      <c r="G25" s="28">
        <v>35</v>
      </c>
      <c r="H25" s="51">
        <f t="shared" si="1"/>
        <v>9.0303937251664163E-2</v>
      </c>
      <c r="I25" s="28">
        <v>62462</v>
      </c>
      <c r="J25" s="48">
        <f t="shared" si="9"/>
        <v>7.3112245439617543E-2</v>
      </c>
    </row>
    <row r="26" spans="1:10" x14ac:dyDescent="0.25">
      <c r="A26" s="33" t="s">
        <v>15</v>
      </c>
      <c r="B26" s="13" t="s">
        <v>42</v>
      </c>
      <c r="C26" s="28">
        <v>1057</v>
      </c>
      <c r="D26" s="51">
        <f t="shared" si="0"/>
        <v>2.9088807551531497</v>
      </c>
      <c r="E26" s="28">
        <v>288008</v>
      </c>
      <c r="F26" s="48">
        <f>E26/E$35*100</f>
        <v>0.36162465862105125</v>
      </c>
      <c r="G26" s="28">
        <v>1423</v>
      </c>
      <c r="H26" s="51">
        <f t="shared" si="1"/>
        <v>3.6715000774033744</v>
      </c>
      <c r="I26" s="28">
        <v>271002</v>
      </c>
      <c r="J26" s="48">
        <f>I26/I$35*100</f>
        <v>0.31720989943689337</v>
      </c>
    </row>
    <row r="27" spans="1:10" x14ac:dyDescent="0.25">
      <c r="A27" s="33" t="s">
        <v>16</v>
      </c>
      <c r="B27" s="13" t="s">
        <v>43</v>
      </c>
      <c r="C27" s="28">
        <v>1</v>
      </c>
      <c r="D27" s="51">
        <f t="shared" si="0"/>
        <v>2.7520158516113049E-3</v>
      </c>
      <c r="E27" s="28">
        <v>200</v>
      </c>
      <c r="F27" s="48">
        <f t="shared" ref="F27:F28" si="10">E27/E$35*100</f>
        <v>2.5112125956296437E-4</v>
      </c>
      <c r="G27" s="28">
        <v>0</v>
      </c>
      <c r="H27" s="51">
        <f t="shared" si="1"/>
        <v>0</v>
      </c>
      <c r="I27" s="28">
        <v>0</v>
      </c>
      <c r="J27" s="48">
        <f t="shared" ref="J27:J28" si="11">I27/I$35*100</f>
        <v>0</v>
      </c>
    </row>
    <row r="28" spans="1:10" x14ac:dyDescent="0.25">
      <c r="A28" s="33" t="s">
        <v>17</v>
      </c>
      <c r="B28" s="13" t="s">
        <v>44</v>
      </c>
      <c r="C28" s="28">
        <v>150</v>
      </c>
      <c r="D28" s="51">
        <f t="shared" si="0"/>
        <v>0.41280237774169576</v>
      </c>
      <c r="E28" s="28">
        <v>90028</v>
      </c>
      <c r="F28" s="48">
        <f t="shared" si="10"/>
        <v>0.11303972377967278</v>
      </c>
      <c r="G28" s="28">
        <v>214</v>
      </c>
      <c r="H28" s="51">
        <f t="shared" si="1"/>
        <v>0.55214407348160377</v>
      </c>
      <c r="I28" s="28">
        <v>78663</v>
      </c>
      <c r="J28" s="48">
        <f t="shared" si="11"/>
        <v>9.2075638996776191E-2</v>
      </c>
    </row>
    <row r="29" spans="1:10" x14ac:dyDescent="0.25">
      <c r="A29" s="34" t="s">
        <v>23</v>
      </c>
      <c r="B29" s="7" t="s">
        <v>45</v>
      </c>
      <c r="C29" s="29">
        <f>SUM(C11:C28)</f>
        <v>32061</v>
      </c>
      <c r="D29" s="52">
        <f t="shared" si="0"/>
        <v>88.232380218510059</v>
      </c>
      <c r="E29" s="29">
        <f>SUM(E11:E28)</f>
        <v>56926108</v>
      </c>
      <c r="F29" s="49">
        <f>E29/E$35*100</f>
        <v>71.476779714886717</v>
      </c>
      <c r="G29" s="29">
        <f>SUM(G11:G28)</f>
        <v>34539</v>
      </c>
      <c r="H29" s="52">
        <f t="shared" si="1"/>
        <v>89.114505392435106</v>
      </c>
      <c r="I29" s="29">
        <f>SUM(I11:I28)</f>
        <v>58760978</v>
      </c>
      <c r="J29" s="49">
        <f>I29/I$35*100</f>
        <v>68.780171076942253</v>
      </c>
    </row>
    <row r="30" spans="1:10" x14ac:dyDescent="0.25">
      <c r="A30" s="35" t="s">
        <v>22</v>
      </c>
      <c r="B30" s="5" t="s">
        <v>46</v>
      </c>
      <c r="C30" s="28">
        <v>3814</v>
      </c>
      <c r="D30" s="51">
        <f t="shared" si="0"/>
        <v>10.49618845804552</v>
      </c>
      <c r="E30" s="28">
        <v>22040954</v>
      </c>
      <c r="F30" s="48">
        <f>E30/E$35*100</f>
        <v>27.674760652246789</v>
      </c>
      <c r="G30">
        <v>3502</v>
      </c>
      <c r="H30" s="51">
        <f t="shared" si="1"/>
        <v>9.0355539501522273</v>
      </c>
      <c r="I30" s="28">
        <v>25641269</v>
      </c>
      <c r="J30" s="48">
        <f>I30/I$35*100</f>
        <v>30.013300126657118</v>
      </c>
    </row>
    <row r="31" spans="1:10" x14ac:dyDescent="0.25">
      <c r="A31" s="35" t="s">
        <v>20</v>
      </c>
      <c r="B31" s="6" t="s">
        <v>47</v>
      </c>
      <c r="C31" s="28">
        <v>23</v>
      </c>
      <c r="D31" s="51">
        <f t="shared" si="0"/>
        <v>6.3296364587060019E-2</v>
      </c>
      <c r="E31" s="28">
        <v>79000</v>
      </c>
      <c r="F31" s="48">
        <f t="shared" ref="F31:F33" si="12">E31/E$35*100</f>
        <v>9.9192897527370927E-2</v>
      </c>
      <c r="G31" s="25">
        <v>21</v>
      </c>
      <c r="H31" s="51">
        <f t="shared" si="1"/>
        <v>5.4182362350998506E-2</v>
      </c>
      <c r="I31" s="28">
        <v>103447</v>
      </c>
      <c r="J31" s="48">
        <f t="shared" ref="J31:J33" si="13">I31/I$35*100</f>
        <v>0.12108549924741629</v>
      </c>
    </row>
    <row r="32" spans="1:10" x14ac:dyDescent="0.25">
      <c r="A32" s="35" t="s">
        <v>21</v>
      </c>
      <c r="B32" s="16" t="s">
        <v>48</v>
      </c>
      <c r="C32" s="28">
        <v>439</v>
      </c>
      <c r="D32" s="51">
        <f t="shared" si="0"/>
        <v>1.2081349588573631</v>
      </c>
      <c r="E32" s="28">
        <v>596737</v>
      </c>
      <c r="F32" s="48">
        <f t="shared" si="12"/>
        <v>0.74926673533912336</v>
      </c>
      <c r="G32" s="25">
        <v>696</v>
      </c>
      <c r="H32" s="51">
        <f t="shared" si="1"/>
        <v>1.7957582950616648</v>
      </c>
      <c r="I32" s="28">
        <v>927327</v>
      </c>
      <c r="J32" s="48">
        <f t="shared" si="13"/>
        <v>1.0854432971532166</v>
      </c>
    </row>
    <row r="33" spans="1:10" ht="15.75" customHeight="1" x14ac:dyDescent="0.25">
      <c r="A33" s="36" t="s">
        <v>19</v>
      </c>
      <c r="B33" s="16" t="s">
        <v>49</v>
      </c>
      <c r="C33" s="28">
        <v>0</v>
      </c>
      <c r="D33" s="51">
        <f t="shared" si="0"/>
        <v>0</v>
      </c>
      <c r="E33" s="28">
        <v>0</v>
      </c>
      <c r="F33" s="48">
        <f t="shared" si="12"/>
        <v>0</v>
      </c>
      <c r="G33" s="28">
        <v>0</v>
      </c>
      <c r="H33" s="51">
        <f t="shared" si="1"/>
        <v>0</v>
      </c>
      <c r="I33" s="28">
        <v>0</v>
      </c>
      <c r="J33" s="48">
        <f t="shared" si="13"/>
        <v>0</v>
      </c>
    </row>
    <row r="34" spans="1:10" x14ac:dyDescent="0.25">
      <c r="A34" s="37" t="s">
        <v>18</v>
      </c>
      <c r="B34" s="8" t="s">
        <v>50</v>
      </c>
      <c r="C34" s="30">
        <f>SUM(C30:C33)</f>
        <v>4276</v>
      </c>
      <c r="D34" s="2">
        <f t="shared" si="0"/>
        <v>11.767619781489941</v>
      </c>
      <c r="E34" s="31">
        <f>SUM(E30:E33)</f>
        <v>22716691</v>
      </c>
      <c r="F34" s="46">
        <f>E34/E$35*100</f>
        <v>28.523220285113283</v>
      </c>
      <c r="G34" s="30">
        <f>SUM(G30:G33)</f>
        <v>4219</v>
      </c>
      <c r="H34" s="2">
        <f t="shared" si="1"/>
        <v>10.88549460756489</v>
      </c>
      <c r="I34" s="31">
        <f>SUM(I30:I33)</f>
        <v>26672043</v>
      </c>
      <c r="J34" s="46">
        <f>I34/I$35*100</f>
        <v>31.219828923057747</v>
      </c>
    </row>
    <row r="35" spans="1:10" x14ac:dyDescent="0.25">
      <c r="A35" s="17" t="s">
        <v>24</v>
      </c>
      <c r="B35" s="18" t="s">
        <v>51</v>
      </c>
      <c r="C35" s="57">
        <f t="shared" ref="C35:F35" si="14">C29+C34</f>
        <v>36337</v>
      </c>
      <c r="D35" s="55">
        <f t="shared" si="14"/>
        <v>100</v>
      </c>
      <c r="E35" s="57">
        <f t="shared" si="14"/>
        <v>79642799</v>
      </c>
      <c r="F35" s="56">
        <f t="shared" si="14"/>
        <v>100</v>
      </c>
      <c r="G35" s="57">
        <f t="shared" ref="G35:J35" si="15">G29+G34</f>
        <v>38758</v>
      </c>
      <c r="H35" s="55">
        <f t="shared" si="15"/>
        <v>100</v>
      </c>
      <c r="I35" s="57">
        <f t="shared" si="15"/>
        <v>85433021</v>
      </c>
      <c r="J35" s="56">
        <f t="shared" si="15"/>
        <v>100</v>
      </c>
    </row>
    <row r="38" spans="1:10" x14ac:dyDescent="0.25">
      <c r="A38" t="s">
        <v>58</v>
      </c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6"/>
      <c r="D42" s="26"/>
      <c r="E42" s="26"/>
      <c r="G42" s="26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6"/>
      <c r="D44" s="26"/>
      <c r="E44" s="26"/>
      <c r="G44" s="26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osiguranja&amp;RKvartalni izvještaj</oddHeader>
    <oddFooter>&amp;CU izvještaj su uključeni podaci zaključno sa 31.03.2025. godine.</oddFooter>
  </headerFooter>
  <ignoredErrors>
    <ignoredError sqref="A11:A28 A34" numberStoredAsText="1"/>
    <ignoredError sqref="A29:A30 A35" twoDigitTextYear="1" numberStoredAsText="1"/>
    <ignoredError sqref="I34" formula="1"/>
    <ignoredError sqref="H11:H28 H35 J11:J35" evalError="1"/>
    <ignoredError sqref="H29:H34" evalError="1" formula="1"/>
    <ignoredError sqref="G34" formula="1" formulaRange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3" spans="1:12" x14ac:dyDescent="0.25">
      <c r="D3" s="9"/>
      <c r="E3" s="9"/>
      <c r="F3" s="9"/>
      <c r="H3" s="9"/>
      <c r="I3" s="9"/>
      <c r="J3" s="9"/>
    </row>
    <row r="4" spans="1:12" x14ac:dyDescent="0.25">
      <c r="D4" s="9"/>
      <c r="E4" s="9"/>
      <c r="F4" s="9"/>
      <c r="H4" s="9"/>
      <c r="I4" s="9"/>
      <c r="J4" s="9"/>
    </row>
    <row r="5" spans="1:12" x14ac:dyDescent="0.25">
      <c r="A5" s="38" t="s">
        <v>60</v>
      </c>
      <c r="C5" s="4"/>
      <c r="D5" s="4"/>
      <c r="E5" s="4"/>
      <c r="F5" s="4"/>
      <c r="G5" s="4"/>
      <c r="H5" s="4"/>
      <c r="I5" s="4"/>
      <c r="J5" s="4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0"/>
      <c r="B8" s="62" t="s">
        <v>26</v>
      </c>
      <c r="C8" s="62"/>
      <c r="D8" s="62"/>
      <c r="E8" s="62"/>
      <c r="F8" s="62"/>
      <c r="G8" s="62"/>
      <c r="H8" s="62"/>
      <c r="I8" s="62"/>
      <c r="J8" s="63"/>
    </row>
    <row r="9" spans="1:12" ht="38.25" customHeight="1" x14ac:dyDescent="0.25">
      <c r="A9" s="41" t="s">
        <v>52</v>
      </c>
      <c r="B9" s="59"/>
      <c r="C9" s="39" t="s">
        <v>54</v>
      </c>
      <c r="D9" s="39" t="s">
        <v>53</v>
      </c>
      <c r="E9" s="39" t="s">
        <v>55</v>
      </c>
      <c r="F9" s="39" t="s">
        <v>53</v>
      </c>
      <c r="G9" s="39" t="s">
        <v>54</v>
      </c>
      <c r="H9" s="39" t="s">
        <v>53</v>
      </c>
      <c r="I9" s="39" t="s">
        <v>55</v>
      </c>
      <c r="J9" s="42" t="s">
        <v>53</v>
      </c>
    </row>
    <row r="10" spans="1:12" ht="31.5" customHeight="1" thickBot="1" x14ac:dyDescent="0.3">
      <c r="A10" s="43"/>
      <c r="B10" s="60"/>
      <c r="C10" s="12" t="s">
        <v>61</v>
      </c>
      <c r="D10" s="12" t="s">
        <v>25</v>
      </c>
      <c r="E10" s="12" t="s">
        <v>61</v>
      </c>
      <c r="F10" s="12" t="s">
        <v>25</v>
      </c>
      <c r="G10" s="12" t="s">
        <v>62</v>
      </c>
      <c r="H10" s="12" t="s">
        <v>25</v>
      </c>
      <c r="I10" s="12" t="s">
        <v>62</v>
      </c>
      <c r="J10" s="53" t="s">
        <v>25</v>
      </c>
    </row>
    <row r="11" spans="1:12" x14ac:dyDescent="0.25">
      <c r="A11" s="33" t="s">
        <v>0</v>
      </c>
      <c r="B11" s="13" t="s">
        <v>27</v>
      </c>
      <c r="C11" s="28">
        <v>1736</v>
      </c>
      <c r="D11" s="50">
        <f>C11/C$35*100</f>
        <v>18.72505662819545</v>
      </c>
      <c r="E11" s="28">
        <v>2192996</v>
      </c>
      <c r="F11" s="50">
        <f>E11/E$35*100</f>
        <v>8.1404144996748471</v>
      </c>
      <c r="G11" s="28">
        <v>1553</v>
      </c>
      <c r="H11" s="50">
        <f>G11/G$35*100</f>
        <v>16.43212358480584</v>
      </c>
      <c r="I11" s="28">
        <v>1842059.9300000002</v>
      </c>
      <c r="J11" s="50">
        <f>I11/I$35*100</f>
        <v>5.7331871041795344</v>
      </c>
    </row>
    <row r="12" spans="1:12" x14ac:dyDescent="0.25">
      <c r="A12" s="33" t="s">
        <v>1</v>
      </c>
      <c r="B12" s="13" t="s">
        <v>28</v>
      </c>
      <c r="C12" s="28">
        <v>214</v>
      </c>
      <c r="D12" s="48">
        <f t="shared" ref="D12:D13" si="0">C12/C$35*100</f>
        <v>2.3082731096969042</v>
      </c>
      <c r="E12" s="28">
        <v>208337</v>
      </c>
      <c r="F12" s="48">
        <f t="shared" ref="F12:F13" si="1">E12/E$35*100</f>
        <v>0.77334821204359627</v>
      </c>
      <c r="G12" s="28">
        <v>394</v>
      </c>
      <c r="H12" s="48">
        <f t="shared" ref="H12:J13" si="2">G12/G$35*100</f>
        <v>4.1688710189397948</v>
      </c>
      <c r="I12" s="28">
        <v>322391.18999999994</v>
      </c>
      <c r="J12" s="48">
        <f t="shared" si="2"/>
        <v>1.0034033002439251</v>
      </c>
      <c r="L12" s="1"/>
    </row>
    <row r="13" spans="1:12" x14ac:dyDescent="0.25">
      <c r="A13" s="33" t="s">
        <v>2</v>
      </c>
      <c r="B13" s="13" t="s">
        <v>29</v>
      </c>
      <c r="C13" s="28">
        <v>1425</v>
      </c>
      <c r="D13" s="48">
        <f t="shared" si="0"/>
        <v>15.370510193075182</v>
      </c>
      <c r="E13" s="28">
        <v>3259221</v>
      </c>
      <c r="F13" s="48">
        <f t="shared" si="1"/>
        <v>12.098248189255591</v>
      </c>
      <c r="G13" s="28">
        <v>1614</v>
      </c>
      <c r="H13" s="48">
        <f t="shared" si="2"/>
        <v>17.077557930377736</v>
      </c>
      <c r="I13" s="28">
        <v>3868823.3000000003</v>
      </c>
      <c r="J13" s="48">
        <f t="shared" si="2"/>
        <v>12.041241161957911</v>
      </c>
    </row>
    <row r="14" spans="1:12" x14ac:dyDescent="0.25">
      <c r="A14" s="33" t="s">
        <v>3</v>
      </c>
      <c r="B14" s="13" t="s">
        <v>30</v>
      </c>
      <c r="C14" s="28">
        <v>2</v>
      </c>
      <c r="D14" s="48">
        <f>C14/C$35*100</f>
        <v>2.1572645885017797E-2</v>
      </c>
      <c r="E14" s="28">
        <v>435</v>
      </c>
      <c r="F14" s="48">
        <f>E14/E$35*100</f>
        <v>1.614722647628431E-3</v>
      </c>
      <c r="G14" s="28">
        <v>0</v>
      </c>
      <c r="H14" s="48">
        <f>G14/G$35*100</f>
        <v>0</v>
      </c>
      <c r="I14" s="28">
        <v>0</v>
      </c>
      <c r="J14" s="48">
        <f>I14/I$35*100</f>
        <v>0</v>
      </c>
    </row>
    <row r="15" spans="1:12" x14ac:dyDescent="0.25">
      <c r="A15" s="33" t="s">
        <v>4</v>
      </c>
      <c r="B15" s="13" t="s">
        <v>31</v>
      </c>
      <c r="C15" s="28">
        <v>0</v>
      </c>
      <c r="D15" s="48">
        <f t="shared" ref="D15:D17" si="3">C15/C$35*100</f>
        <v>0</v>
      </c>
      <c r="E15" s="28">
        <v>0</v>
      </c>
      <c r="F15" s="48">
        <f t="shared" ref="F15:F17" si="4">E15/E$35*100</f>
        <v>0</v>
      </c>
      <c r="G15" s="28">
        <v>0</v>
      </c>
      <c r="H15" s="48">
        <f t="shared" ref="H15:J17" si="5">G15/G$35*100</f>
        <v>0</v>
      </c>
      <c r="I15" s="28">
        <v>0</v>
      </c>
      <c r="J15" s="48">
        <f t="shared" si="5"/>
        <v>0</v>
      </c>
    </row>
    <row r="16" spans="1:12" x14ac:dyDescent="0.25">
      <c r="A16" s="33" t="s">
        <v>5</v>
      </c>
      <c r="B16" s="13" t="s">
        <v>32</v>
      </c>
      <c r="C16" s="28">
        <v>0</v>
      </c>
      <c r="D16" s="48">
        <f t="shared" si="3"/>
        <v>0</v>
      </c>
      <c r="E16" s="28">
        <v>0</v>
      </c>
      <c r="F16" s="48">
        <f t="shared" si="4"/>
        <v>0</v>
      </c>
      <c r="G16" s="28">
        <v>0</v>
      </c>
      <c r="H16" s="48">
        <f t="shared" si="5"/>
        <v>0</v>
      </c>
      <c r="I16" s="28">
        <v>0</v>
      </c>
      <c r="J16" s="48">
        <f t="shared" si="5"/>
        <v>0</v>
      </c>
    </row>
    <row r="17" spans="1:10" x14ac:dyDescent="0.25">
      <c r="A17" s="33" t="s">
        <v>6</v>
      </c>
      <c r="B17" s="13" t="s">
        <v>33</v>
      </c>
      <c r="C17" s="28">
        <v>3</v>
      </c>
      <c r="D17" s="48">
        <f t="shared" si="3"/>
        <v>3.2358968827526695E-2</v>
      </c>
      <c r="E17" s="28">
        <v>1429</v>
      </c>
      <c r="F17" s="48">
        <f t="shared" si="4"/>
        <v>5.3044566976115579E-3</v>
      </c>
      <c r="G17" s="28">
        <v>0</v>
      </c>
      <c r="H17" s="48">
        <f t="shared" si="5"/>
        <v>0</v>
      </c>
      <c r="I17" s="28">
        <v>0</v>
      </c>
      <c r="J17" s="48">
        <f t="shared" si="5"/>
        <v>0</v>
      </c>
    </row>
    <row r="18" spans="1:10" x14ac:dyDescent="0.25">
      <c r="A18" s="33" t="s">
        <v>7</v>
      </c>
      <c r="B18" s="13" t="s">
        <v>34</v>
      </c>
      <c r="C18" s="28">
        <v>99</v>
      </c>
      <c r="D18" s="48">
        <f>C18/C$35*100</f>
        <v>1.067845971308381</v>
      </c>
      <c r="E18" s="28">
        <v>1381676</v>
      </c>
      <c r="F18" s="48">
        <f>E18/E$35*100</f>
        <v>5.1287897215739306</v>
      </c>
      <c r="G18" s="28">
        <v>65</v>
      </c>
      <c r="H18" s="48">
        <f>G18/G$35*100</f>
        <v>0.68775790921595592</v>
      </c>
      <c r="I18" s="28">
        <v>4073332.3199999994</v>
      </c>
      <c r="J18" s="48">
        <f>I18/I$35*100</f>
        <v>12.677750570287744</v>
      </c>
    </row>
    <row r="19" spans="1:10" x14ac:dyDescent="0.25">
      <c r="A19" s="33" t="s">
        <v>8</v>
      </c>
      <c r="B19" s="13" t="s">
        <v>35</v>
      </c>
      <c r="C19" s="28">
        <v>239</v>
      </c>
      <c r="D19" s="48">
        <f t="shared" ref="D19:D22" si="6">C19/C$35*100</f>
        <v>2.577931183259627</v>
      </c>
      <c r="E19" s="28">
        <v>552019</v>
      </c>
      <c r="F19" s="48">
        <f t="shared" ref="F19:F22" si="7">E19/E$35*100</f>
        <v>2.0490978878648249</v>
      </c>
      <c r="G19" s="28">
        <v>231</v>
      </c>
      <c r="H19" s="48">
        <f t="shared" ref="H19:J22" si="8">G19/G$35*100</f>
        <v>2.4441858004443975</v>
      </c>
      <c r="I19" s="28">
        <v>561020.93999999994</v>
      </c>
      <c r="J19" s="48">
        <f t="shared" si="8"/>
        <v>1.7461093235889888</v>
      </c>
    </row>
    <row r="20" spans="1:10" s="19" customFormat="1" x14ac:dyDescent="0.25">
      <c r="A20" s="33" t="s">
        <v>9</v>
      </c>
      <c r="B20" s="13" t="s">
        <v>36</v>
      </c>
      <c r="C20" s="28">
        <v>4841</v>
      </c>
      <c r="D20" s="48">
        <f t="shared" si="6"/>
        <v>52.216589364685582</v>
      </c>
      <c r="E20" s="28">
        <v>15417579</v>
      </c>
      <c r="F20" s="48">
        <f t="shared" si="7"/>
        <v>57.230147087127584</v>
      </c>
      <c r="G20" s="28">
        <v>4922</v>
      </c>
      <c r="H20" s="48">
        <f t="shared" si="8"/>
        <v>52.079145064014384</v>
      </c>
      <c r="I20" s="28">
        <v>16613194.549999999</v>
      </c>
      <c r="J20" s="48">
        <f t="shared" si="8"/>
        <v>51.706543963141151</v>
      </c>
    </row>
    <row r="21" spans="1:10" s="19" customFormat="1" x14ac:dyDescent="0.25">
      <c r="A21" s="33" t="s">
        <v>10</v>
      </c>
      <c r="B21" s="13" t="s">
        <v>37</v>
      </c>
      <c r="C21" s="28">
        <v>0</v>
      </c>
      <c r="D21" s="48">
        <f t="shared" si="6"/>
        <v>0</v>
      </c>
      <c r="E21" s="28">
        <v>0</v>
      </c>
      <c r="F21" s="48">
        <f t="shared" si="7"/>
        <v>0</v>
      </c>
      <c r="G21" s="28">
        <v>0</v>
      </c>
      <c r="H21" s="48">
        <f t="shared" si="8"/>
        <v>0</v>
      </c>
      <c r="I21" s="28">
        <v>0</v>
      </c>
      <c r="J21" s="48">
        <f t="shared" si="8"/>
        <v>0</v>
      </c>
    </row>
    <row r="22" spans="1:10" x14ac:dyDescent="0.25">
      <c r="A22" s="33" t="s">
        <v>11</v>
      </c>
      <c r="B22" s="13" t="s">
        <v>38</v>
      </c>
      <c r="C22" s="28">
        <v>0</v>
      </c>
      <c r="D22" s="48">
        <f t="shared" si="6"/>
        <v>0</v>
      </c>
      <c r="E22" s="28">
        <v>0</v>
      </c>
      <c r="F22" s="48">
        <f t="shared" si="7"/>
        <v>0</v>
      </c>
      <c r="G22" s="28">
        <v>0</v>
      </c>
      <c r="H22" s="48">
        <f t="shared" si="8"/>
        <v>0</v>
      </c>
      <c r="I22" s="28">
        <v>0</v>
      </c>
      <c r="J22" s="48">
        <f t="shared" si="8"/>
        <v>0</v>
      </c>
    </row>
    <row r="23" spans="1:10" x14ac:dyDescent="0.25">
      <c r="A23" s="33" t="s">
        <v>12</v>
      </c>
      <c r="B23" s="13" t="s">
        <v>39</v>
      </c>
      <c r="C23" s="28">
        <v>50</v>
      </c>
      <c r="D23" s="48">
        <f>C23/C$35*100</f>
        <v>0.53931614712544496</v>
      </c>
      <c r="E23" s="28">
        <v>62974</v>
      </c>
      <c r="F23" s="48">
        <f>E23/E$35*100</f>
        <v>0.23375987129138576</v>
      </c>
      <c r="G23" s="28">
        <v>39</v>
      </c>
      <c r="H23" s="48">
        <f>G23/G$35*100</f>
        <v>0.41265474552957354</v>
      </c>
      <c r="I23" s="28">
        <v>80662.209999999992</v>
      </c>
      <c r="J23" s="48">
        <f>I23/I$35*100</f>
        <v>0.25105130111951429</v>
      </c>
    </row>
    <row r="24" spans="1:10" x14ac:dyDescent="0.25">
      <c r="A24" s="33" t="s">
        <v>13</v>
      </c>
      <c r="B24" s="13" t="s">
        <v>40</v>
      </c>
      <c r="C24" s="28">
        <v>31</v>
      </c>
      <c r="D24" s="48">
        <f t="shared" ref="D24:D25" si="9">C24/C$35*100</f>
        <v>0.33437601121777588</v>
      </c>
      <c r="E24" s="28">
        <v>187899</v>
      </c>
      <c r="F24" s="48">
        <f t="shared" ref="F24:F25" si="10">E24/E$35*100</f>
        <v>0.69748223164766565</v>
      </c>
      <c r="G24" s="28">
        <v>24</v>
      </c>
      <c r="H24" s="48">
        <f t="shared" ref="H24:J25" si="11">G24/G$35*100</f>
        <v>0.25394138186435294</v>
      </c>
      <c r="I24" s="28">
        <v>134942.14000000001</v>
      </c>
      <c r="J24" s="48">
        <f t="shared" si="11"/>
        <v>0.41999097003233182</v>
      </c>
    </row>
    <row r="25" spans="1:10" x14ac:dyDescent="0.25">
      <c r="A25" s="33" t="s">
        <v>14</v>
      </c>
      <c r="B25" s="13" t="s">
        <v>41</v>
      </c>
      <c r="C25" s="28">
        <v>0</v>
      </c>
      <c r="D25" s="48">
        <f t="shared" si="9"/>
        <v>0</v>
      </c>
      <c r="E25" s="28">
        <v>0</v>
      </c>
      <c r="F25" s="48">
        <f t="shared" si="10"/>
        <v>0</v>
      </c>
      <c r="G25" s="28">
        <v>0</v>
      </c>
      <c r="H25" s="48">
        <f t="shared" si="11"/>
        <v>0</v>
      </c>
      <c r="I25" s="28">
        <v>0</v>
      </c>
      <c r="J25" s="48">
        <f t="shared" si="11"/>
        <v>0</v>
      </c>
    </row>
    <row r="26" spans="1:10" x14ac:dyDescent="0.25">
      <c r="A26" s="33" t="s">
        <v>15</v>
      </c>
      <c r="B26" s="13" t="s">
        <v>42</v>
      </c>
      <c r="C26" s="28">
        <v>9</v>
      </c>
      <c r="D26" s="48">
        <f>C26/C$35*100</f>
        <v>9.7076906482580091E-2</v>
      </c>
      <c r="E26" s="28">
        <v>5066</v>
      </c>
      <c r="F26" s="48">
        <f>E26/E$35*100</f>
        <v>1.880502283421984E-2</v>
      </c>
      <c r="G26" s="28">
        <v>38</v>
      </c>
      <c r="H26" s="48">
        <f>G26/G$35*100</f>
        <v>0.40207385461855893</v>
      </c>
      <c r="I26" s="28">
        <v>22818.559999999998</v>
      </c>
      <c r="J26" s="48">
        <f>I26/I$35*100</f>
        <v>7.1019987893633271E-2</v>
      </c>
    </row>
    <row r="27" spans="1:10" x14ac:dyDescent="0.25">
      <c r="A27" s="33" t="s">
        <v>16</v>
      </c>
      <c r="B27" s="13" t="s">
        <v>43</v>
      </c>
      <c r="C27" s="28">
        <v>0</v>
      </c>
      <c r="D27" s="48">
        <f t="shared" ref="D27:D28" si="12">C27/C$35*100</f>
        <v>0</v>
      </c>
      <c r="E27" s="28">
        <v>0</v>
      </c>
      <c r="F27" s="48">
        <f t="shared" ref="F27:F28" si="13">E27/E$35*100</f>
        <v>0</v>
      </c>
      <c r="G27" s="28">
        <v>0</v>
      </c>
      <c r="H27" s="48">
        <f t="shared" ref="H27:J28" si="14">G27/G$35*100</f>
        <v>0</v>
      </c>
      <c r="I27" s="28">
        <v>0</v>
      </c>
      <c r="J27" s="48">
        <f t="shared" si="14"/>
        <v>0</v>
      </c>
    </row>
    <row r="28" spans="1:10" x14ac:dyDescent="0.25">
      <c r="A28" s="33" t="s">
        <v>17</v>
      </c>
      <c r="B28" s="13" t="s">
        <v>44</v>
      </c>
      <c r="C28" s="28">
        <v>17</v>
      </c>
      <c r="D28" s="48">
        <f t="shared" si="12"/>
        <v>0.18336749002265129</v>
      </c>
      <c r="E28" s="28">
        <v>6078</v>
      </c>
      <c r="F28" s="48">
        <f t="shared" si="13"/>
        <v>2.2561572993760007E-2</v>
      </c>
      <c r="G28" s="28">
        <v>51</v>
      </c>
      <c r="H28" s="48">
        <f t="shared" si="14"/>
        <v>0.5396254364617501</v>
      </c>
      <c r="I28" s="28">
        <v>18938.43</v>
      </c>
      <c r="J28" s="48">
        <f t="shared" si="14"/>
        <v>5.894355600548068E-2</v>
      </c>
    </row>
    <row r="29" spans="1:10" x14ac:dyDescent="0.25">
      <c r="A29" s="34" t="s">
        <v>23</v>
      </c>
      <c r="B29" s="7" t="s">
        <v>45</v>
      </c>
      <c r="C29" s="29">
        <f>SUM(C11:C28)</f>
        <v>8666</v>
      </c>
      <c r="D29" s="49">
        <f>C29/C$35*100</f>
        <v>93.474274619782122</v>
      </c>
      <c r="E29" s="23">
        <f>SUM(E11:E28)</f>
        <v>23275709</v>
      </c>
      <c r="F29" s="49">
        <f>E29/E$35*100</f>
        <v>86.39957347565263</v>
      </c>
      <c r="G29" s="29">
        <f>SUM(G11:G28)</f>
        <v>8931</v>
      </c>
      <c r="H29" s="49">
        <f>G29/G$35*100</f>
        <v>94.497936726272343</v>
      </c>
      <c r="I29" s="23">
        <f>SUM(I11:I28)</f>
        <v>27538183.569999997</v>
      </c>
      <c r="J29" s="49">
        <f>I29/I$35*100</f>
        <v>85.709241238450204</v>
      </c>
    </row>
    <row r="30" spans="1:10" x14ac:dyDescent="0.25">
      <c r="A30" s="35" t="s">
        <v>22</v>
      </c>
      <c r="B30" s="5" t="s">
        <v>46</v>
      </c>
      <c r="C30" s="28">
        <v>425</v>
      </c>
      <c r="D30" s="48">
        <f>C30/C$35*100</f>
        <v>4.5841872505662824</v>
      </c>
      <c r="E30" s="47">
        <v>3272150</v>
      </c>
      <c r="F30" s="48">
        <f>E30/E$35*100</f>
        <v>12.146240715947977</v>
      </c>
      <c r="G30" s="28">
        <v>436</v>
      </c>
      <c r="H30" s="48">
        <f>G30/G$35*100</f>
        <v>4.6132684372024126</v>
      </c>
      <c r="I30" s="47">
        <v>4322442.6099999994</v>
      </c>
      <c r="J30" s="48">
        <f>I30/I$35*100</f>
        <v>13.45307599748295</v>
      </c>
    </row>
    <row r="31" spans="1:10" x14ac:dyDescent="0.25">
      <c r="A31" s="35" t="s">
        <v>20</v>
      </c>
      <c r="B31" s="6" t="s">
        <v>47</v>
      </c>
      <c r="C31" s="28">
        <v>1</v>
      </c>
      <c r="D31" s="48">
        <f t="shared" ref="D31:D33" si="15">C31/C$35*100</f>
        <v>1.0786322942508898E-2</v>
      </c>
      <c r="E31" s="47">
        <v>8308</v>
      </c>
      <c r="F31" s="48">
        <f t="shared" ref="F31:F33" si="16">E31/E$35*100</f>
        <v>3.0839346566659778E-2</v>
      </c>
      <c r="G31" s="28">
        <v>1</v>
      </c>
      <c r="H31" s="48">
        <f t="shared" ref="H31:J33" si="17">G31/G$35*100</f>
        <v>1.0580890911014709E-2</v>
      </c>
      <c r="I31" s="47">
        <v>8353.57</v>
      </c>
      <c r="J31" s="48">
        <f t="shared" si="17"/>
        <v>2.5999468865196492E-2</v>
      </c>
    </row>
    <row r="32" spans="1:10" x14ac:dyDescent="0.25">
      <c r="A32" s="35" t="s">
        <v>21</v>
      </c>
      <c r="B32" s="16" t="s">
        <v>48</v>
      </c>
      <c r="C32" s="28">
        <v>179</v>
      </c>
      <c r="D32" s="48">
        <f t="shared" si="15"/>
        <v>1.930751806709093</v>
      </c>
      <c r="E32" s="47">
        <v>383444</v>
      </c>
      <c r="F32" s="48">
        <f t="shared" si="16"/>
        <v>1.4233464618327265</v>
      </c>
      <c r="G32" s="28">
        <v>83</v>
      </c>
      <c r="H32" s="48">
        <f t="shared" si="17"/>
        <v>0.87821394561422073</v>
      </c>
      <c r="I32" s="47">
        <v>260791.99</v>
      </c>
      <c r="J32" s="48">
        <f t="shared" si="17"/>
        <v>0.81168329520164861</v>
      </c>
    </row>
    <row r="33" spans="1:10" ht="15.75" customHeight="1" x14ac:dyDescent="0.25">
      <c r="A33" s="36" t="s">
        <v>19</v>
      </c>
      <c r="B33" s="16" t="s">
        <v>49</v>
      </c>
      <c r="C33" s="28">
        <v>0</v>
      </c>
      <c r="D33" s="48">
        <f t="shared" si="15"/>
        <v>0</v>
      </c>
      <c r="E33" s="47">
        <v>0</v>
      </c>
      <c r="F33" s="48">
        <f t="shared" si="16"/>
        <v>0</v>
      </c>
      <c r="G33" s="28">
        <v>0</v>
      </c>
      <c r="H33" s="48">
        <f t="shared" si="17"/>
        <v>0</v>
      </c>
      <c r="I33" s="47">
        <v>0</v>
      </c>
      <c r="J33" s="48">
        <f t="shared" si="17"/>
        <v>0</v>
      </c>
    </row>
    <row r="34" spans="1:10" x14ac:dyDescent="0.25">
      <c r="A34" s="37" t="s">
        <v>18</v>
      </c>
      <c r="B34" s="8" t="s">
        <v>50</v>
      </c>
      <c r="C34" s="30">
        <f>SUM(C30:C33)</f>
        <v>605</v>
      </c>
      <c r="D34" s="46">
        <f>C34/C$35*100</f>
        <v>6.5257253802178834</v>
      </c>
      <c r="E34" s="31">
        <f>SUM(E30:E33)</f>
        <v>3663902</v>
      </c>
      <c r="F34" s="46">
        <f>E34/E$35*100</f>
        <v>13.600426524347364</v>
      </c>
      <c r="G34" s="30">
        <f>SUM(G30:G33)</f>
        <v>520</v>
      </c>
      <c r="H34" s="46">
        <f>G34/G$35*100</f>
        <v>5.5020632737276474</v>
      </c>
      <c r="I34" s="31">
        <f>SUM(I30:I33)</f>
        <v>4591588.17</v>
      </c>
      <c r="J34" s="46">
        <f>I34/I$35*100</f>
        <v>14.290758761549796</v>
      </c>
    </row>
    <row r="35" spans="1:10" x14ac:dyDescent="0.25">
      <c r="A35" s="17" t="s">
        <v>24</v>
      </c>
      <c r="B35" s="18" t="s">
        <v>51</v>
      </c>
      <c r="C35" s="57">
        <f>C29+C34</f>
        <v>9271</v>
      </c>
      <c r="D35" s="56">
        <f t="shared" ref="D35" si="18">D29+D34</f>
        <v>100</v>
      </c>
      <c r="E35" s="57">
        <f>E29+E34</f>
        <v>26939611</v>
      </c>
      <c r="F35" s="56">
        <f t="shared" ref="F35" si="19">F29+F34</f>
        <v>100</v>
      </c>
      <c r="G35" s="57">
        <f>G29+G34</f>
        <v>9451</v>
      </c>
      <c r="H35" s="56">
        <f t="shared" ref="H35:J35" si="20">H29+H34</f>
        <v>99.999999999999986</v>
      </c>
      <c r="I35" s="57">
        <f>I29+I34</f>
        <v>32129771.739999995</v>
      </c>
      <c r="J35" s="56">
        <f t="shared" si="20"/>
        <v>100</v>
      </c>
    </row>
    <row r="38" spans="1:10" x14ac:dyDescent="0.25">
      <c r="A38" t="s">
        <v>59</v>
      </c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7"/>
      <c r="D42" s="26"/>
      <c r="E42" s="26"/>
      <c r="G42" s="27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5"/>
      <c r="D44" s="26"/>
      <c r="E44" s="26"/>
      <c r="G44" s="25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osiguranja&amp;RKvartalni izvještaj</oddHeader>
    <oddFooter>&amp;CU izvještaj su uključeni podaci zaključno sa 31.03.2025. godine.</oddFooter>
  </headerFooter>
  <ignoredErrors>
    <ignoredError sqref="A11:A28 A34" numberStoredAsText="1"/>
    <ignoredError sqref="A29:A30 A35" twoDigitTextYear="1" numberStoredAsText="1"/>
    <ignoredError sqref="G29 I29 G34 I3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2020-10-30T14:49:07Z</cp:lastPrinted>
  <dcterms:created xsi:type="dcterms:W3CDTF">2018-01-08T12:56:16Z</dcterms:created>
  <dcterms:modified xsi:type="dcterms:W3CDTF">2025-05-22T10:01:31Z</dcterms:modified>
</cp:coreProperties>
</file>