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II - 2025/Jezici/BS EVLADA 2X0525/"/>
    </mc:Choice>
  </mc:AlternateContent>
  <xr:revisionPtr revIDLastSave="36" documentId="13_ncr:1_{341BCDC5-EB2F-4F01-B762-292BEC5054C9}" xr6:coauthVersionLast="47" xr6:coauthVersionMax="47" xr10:uidLastSave="{4A129E7A-4434-402E-A6F6-C53B6235778A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3" l="1"/>
  <c r="C25" i="43"/>
  <c r="D11" i="43" s="1"/>
  <c r="E25" i="43"/>
  <c r="F21" i="43" s="1"/>
  <c r="G25" i="43"/>
  <c r="H19" i="43" s="1"/>
  <c r="D22" i="43" l="1"/>
  <c r="D18" i="43"/>
  <c r="H13" i="43"/>
  <c r="D21" i="43"/>
  <c r="F24" i="43"/>
  <c r="F12" i="43"/>
  <c r="H12" i="43"/>
  <c r="F20" i="43"/>
  <c r="F16" i="43"/>
  <c r="D24" i="43"/>
  <c r="D20" i="43"/>
  <c r="D16" i="43"/>
  <c r="D12" i="43"/>
  <c r="H18" i="43"/>
  <c r="F22" i="43"/>
  <c r="F14" i="43"/>
  <c r="D14" i="43"/>
  <c r="H21" i="43"/>
  <c r="F13" i="43"/>
  <c r="H24" i="43"/>
  <c r="H11" i="43"/>
  <c r="H22" i="43"/>
  <c r="H14" i="43"/>
  <c r="F18" i="43"/>
  <c r="F17" i="43"/>
  <c r="D17" i="43"/>
  <c r="H16" i="43"/>
  <c r="H15" i="43"/>
  <c r="F23" i="43"/>
  <c r="F19" i="43"/>
  <c r="F15" i="43"/>
  <c r="F11" i="43"/>
  <c r="H17" i="43"/>
  <c r="D13" i="43"/>
  <c r="H20" i="43"/>
  <c r="H23" i="43"/>
  <c r="D23" i="43"/>
  <c r="D19" i="43"/>
  <c r="D15" i="43"/>
  <c r="M11" i="42"/>
  <c r="C21" i="42"/>
  <c r="D11" i="42" s="1"/>
  <c r="F25" i="43" l="1"/>
  <c r="D25" i="43"/>
  <c r="H25" i="43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 l="1"/>
  <c r="L23" i="43" s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3" i="41"/>
  <c r="M24" i="43"/>
  <c r="M34" i="41" s="1"/>
  <c r="M23" i="43"/>
  <c r="M30" i="41" s="1"/>
  <c r="M22" i="43"/>
  <c r="M29" i="41" s="1"/>
  <c r="M21" i="43"/>
  <c r="M27" i="41" s="1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16" i="41" l="1"/>
  <c r="M25" i="43"/>
  <c r="N24" i="43" s="1"/>
  <c r="M21" i="42"/>
  <c r="N12" i="42" s="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M35" i="41" l="1"/>
  <c r="N25" i="4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<sst xmlns="http://schemas.openxmlformats.org/spreadsheetml/2006/main" count="174" uniqueCount="67">
  <si>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</si>
  <si>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</si>
  <si>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</si>
  <si>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</si>
  <si>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</si>
  <si>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</si>
  <si>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</si>
  <si>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</si>
  <si>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</si>
  <si>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</si>
  <si>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</si>
  <si>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</si>
  <si>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</si>
  <si>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</si>
  <si>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</si>
  <si>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</si>
  <si>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</si>
  <si>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</si>
  <si>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</si>
  <si>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</si>
  <si>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</si>
  <si>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</si>
  <si>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</si>
  <si>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</si>
  <si>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</si>
  <si>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</si>
  <si>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</si>
  <si>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</si>
  <si>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</si>
  <si>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</si>
  <si>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</si>
  <si>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</si>
  <si>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</si>
  <si>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</si>
  <si>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</si>
  <si>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</si>
  <si>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</si>
  <si>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</si>
  <si>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</si>
  <si>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</si>
  <si>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</si>
  <si>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</si>
  <si>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</si>
  <si>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</si>
  <si>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</si>
  <si>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</si>
  <si>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</si>
  <si>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</si>
  <si>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</si>
  <si>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</si>
  <si>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</si>
  <si>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</si>
  <si>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</si>
  <si>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</si>
  <si>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</si>
  <si>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</si>
  <si>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</si>
  <si>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</si>
  <si>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</si>
  <si>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</si>
  <si>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</si>
  <si>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</si>
  <si>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</si>
  <si>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</si>
  <si>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</si>
  <si>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I-III-2025</t>
  </si>
  <si>
    <t>BROJ I VRIJEDNOST ISPLAĆENIH ŠTETA PO DRUŠTVIMA ZA OSIGURANJE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</si>
</sst>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47" t="s">
        <v>65</v>
      </c>
      <c r="D10" s="53" t="s">
        <v>48</v>
      </c>
      <c r="E10" s="47" t="s">
        <v>65</v>
      </c>
      <c r="F10" s="7" t="s">
        <v>48</v>
      </c>
      <c r="G10" s="47" t="s">
        <v>65</v>
      </c>
      <c r="H10" s="53" t="s">
        <v>48</v>
      </c>
      <c r="I10" s="47" t="s">
        <v>65</v>
      </c>
      <c r="J10" s="7" t="s">
        <v>48</v>
      </c>
      <c r="K10" s="47" t="s">
        <v>65</v>
      </c>
      <c r="L10" s="53" t="s">
        <v>48</v>
      </c>
      <c r="M10" s="47" t="s">
        <v>65</v>
      </c>
      <c r="N10" s="11" t="s">
        <v>48</v>
      </c>
    </row>
    <row r="11" spans="1:14" x14ac:dyDescent="0.25">
      <c r="A11" s="42" t="s">
        <v>22</v>
      </c>
      <c r="B11" s="8" t="s">
        <v>50</v>
      </c>
      <c r="C11" s="49">
        <f>FBiH!C11</f>
        <v>6197</v>
      </c>
      <c r="D11" s="31">
        <f t="shared" ref="D11:D22" si="0">C11/C$35*100</f>
        <v>14.255808603634691</v>
      </c>
      <c r="E11" s="49">
        <f>FBiH!E11</f>
        <v>11060221</v>
      </c>
      <c r="F11" s="31">
        <f t="shared" ref="F11:F22" si="1">E11/E$35*100</f>
        <v>12.816139279297536</v>
      </c>
      <c r="G11" s="49">
        <f>FBiH!G11</f>
        <v>192</v>
      </c>
      <c r="H11" s="66">
        <f t="shared" ref="H11:H22" si="2">G11/G$35*100</f>
        <v>4.0514876556235491</v>
      </c>
      <c r="I11" s="49">
        <f>FBiH!I11</f>
        <v>3056359</v>
      </c>
      <c r="J11" s="31">
        <f t="shared" ref="J11:J22" si="3">I11/I$35*100</f>
        <v>9.7760841842709034</v>
      </c>
      <c r="K11" s="49">
        <f>FBiH!K11</f>
        <v>6389</v>
      </c>
      <c r="L11" s="66">
        <f t="shared" ref="L11:L22" si="4">K11/K$35*100</f>
        <v>13.252712149183763</v>
      </c>
      <c r="M11" s="49">
        <f>FBiH!M11</f>
        <v>14116580</v>
      </c>
      <c r="N11" s="31">
        <f t="shared" ref="N11:N22" si="5">M11/M$35*100</f>
        <v>12.0076933447721</v>
      </c>
    </row>
    <row r="12" spans="1:14" x14ac:dyDescent="0.25">
      <c r="A12" s="42" t="s">
        <v>23</v>
      </c>
      <c r="B12" s="8" t="s">
        <v>61</v>
      </c>
      <c r="C12" s="48">
        <f>FBiH!C12</f>
        <v>8198</v>
      </c>
      <c r="D12" s="31">
        <f t="shared" si="0"/>
        <v>18.858983206809292</v>
      </c>
      <c r="E12" s="48">
        <f>FBiH!E12</f>
        <v>13995224</v>
      </c>
      <c r="F12" s="31">
        <f t="shared" si="1"/>
        <v>16.217102716931926</v>
      </c>
      <c r="G12" s="48">
        <f>FBiH!G12</f>
        <v>0</v>
      </c>
      <c r="H12" s="66">
        <f t="shared" si="2"/>
        <v>0</v>
      </c>
      <c r="I12" s="48">
        <f>FBiH!I12</f>
        <v>0</v>
      </c>
      <c r="J12" s="31">
        <f t="shared" si="3"/>
        <v>0</v>
      </c>
      <c r="K12" s="48">
        <f>FBiH!K12</f>
        <v>8198</v>
      </c>
      <c r="L12" s="66">
        <f t="shared" si="4"/>
        <v>17.005123524653072</v>
      </c>
      <c r="M12" s="48">
        <f>FBiH!M12</f>
        <v>13995224</v>
      </c>
      <c r="N12" s="31">
        <f t="shared" si="5"/>
        <v>11.9044668101902</v>
      </c>
    </row>
    <row r="13" spans="1:14" x14ac:dyDescent="0.25">
      <c r="A13" s="42" t="s">
        <v>24</v>
      </c>
      <c r="B13" s="8" t="s">
        <v>9</v>
      </c>
      <c r="C13" s="48">
        <f>RS!C11</f>
        <v>492</v>
      </c>
      <c r="D13" s="31">
        <f t="shared" si="0"/>
        <v>1.1318150448585231</v>
      </c>
      <c r="E13" s="48">
        <f>RS!E11</f>
        <v>1489813.21</v>
      </c>
      <c r="F13" s="31">
        <f t="shared" si="1"/>
        <v>1.7263356310418525</v>
      </c>
      <c r="G13" s="48">
        <f>RS!G11</f>
        <v>0</v>
      </c>
      <c r="H13" s="66">
        <f t="shared" si="2"/>
        <v>0</v>
      </c>
      <c r="I13" s="48">
        <f>RS!I11</f>
        <v>0</v>
      </c>
      <c r="J13" s="31">
        <f t="shared" si="3"/>
        <v>0</v>
      </c>
      <c r="K13" s="48">
        <f>RS!K11</f>
        <v>492</v>
      </c>
      <c r="L13" s="66">
        <f t="shared" si="4"/>
        <v>1.0205563276566616</v>
      </c>
      <c r="M13" s="48">
        <f>RS!M11</f>
        <v>1489813.21</v>
      </c>
      <c r="N13" s="31">
        <f t="shared" si="5"/>
        <v>1.2672488780335294</v>
      </c>
    </row>
    <row r="14" spans="1:14" x14ac:dyDescent="0.25">
      <c r="A14" s="42" t="s">
        <v>25</v>
      </c>
      <c r="B14" s="8" t="s">
        <v>0</v>
      </c>
      <c r="C14" s="48">
        <f>FBiH!C13</f>
        <v>1203</v>
      </c>
      <c r="D14" s="31">
        <f t="shared" si="0"/>
        <v>2.7674258109040717</v>
      </c>
      <c r="E14" s="48">
        <f>FBiH!E13</f>
        <v>2798988</v>
      </c>
      <c r="F14" s="31">
        <f t="shared" si="1"/>
        <v>3.2433547258307454</v>
      </c>
      <c r="G14" s="48">
        <f>FBiH!G13</f>
        <v>0</v>
      </c>
      <c r="H14" s="66">
        <f t="shared" si="2"/>
        <v>0</v>
      </c>
      <c r="I14" s="48">
        <f>FBiH!I13</f>
        <v>0</v>
      </c>
      <c r="J14" s="31">
        <f t="shared" si="3"/>
        <v>0</v>
      </c>
      <c r="K14" s="48">
        <f>FBiH!K13</f>
        <v>1203</v>
      </c>
      <c r="L14" s="66">
        <f t="shared" si="4"/>
        <v>2.495384679209276</v>
      </c>
      <c r="M14" s="48">
        <f>FBiH!M13</f>
        <v>2798988</v>
      </c>
      <c r="N14" s="31">
        <f t="shared" si="5"/>
        <v>2.3808450474333704</v>
      </c>
    </row>
    <row r="15" spans="1:14" x14ac:dyDescent="0.25">
      <c r="A15" s="42" t="s">
        <v>26</v>
      </c>
      <c r="B15" s="8" t="s">
        <v>1</v>
      </c>
      <c r="C15" s="48">
        <f>FBiH!C14</f>
        <v>2018</v>
      </c>
      <c r="D15" s="31">
        <f t="shared" si="0"/>
        <v>4.6422820335863815</v>
      </c>
      <c r="E15" s="48">
        <f>FBiH!E14</f>
        <v>4410710</v>
      </c>
      <c r="F15" s="31">
        <f t="shared" si="1"/>
        <v>5.1109533598461034</v>
      </c>
      <c r="G15" s="48">
        <f>FBiH!G14</f>
        <v>159</v>
      </c>
      <c r="H15" s="66">
        <f t="shared" si="2"/>
        <v>3.3551382148132518</v>
      </c>
      <c r="I15" s="48">
        <f>FBiH!I14</f>
        <v>1734553</v>
      </c>
      <c r="J15" s="31">
        <f t="shared" si="3"/>
        <v>5.5481493339230266</v>
      </c>
      <c r="K15" s="48">
        <f>FBiH!K14</f>
        <v>2177</v>
      </c>
      <c r="L15" s="66">
        <f t="shared" si="4"/>
        <v>4.5157543197328298</v>
      </c>
      <c r="M15" s="48">
        <f>FBiH!M14</f>
        <v>6145263</v>
      </c>
      <c r="N15" s="31">
        <f t="shared" si="5"/>
        <v>5.2272174724312999</v>
      </c>
    </row>
    <row r="16" spans="1:14" x14ac:dyDescent="0.25">
      <c r="A16" s="42" t="s">
        <v>27</v>
      </c>
      <c r="B16" s="8" t="s">
        <v>10</v>
      </c>
      <c r="C16" s="48">
        <f>RS!C12</f>
        <v>866</v>
      </c>
      <c r="D16" s="31">
        <f t="shared" si="0"/>
        <v>1.9921785139176442</v>
      </c>
      <c r="E16" s="48">
        <f>RS!E12</f>
        <v>2654951.0299999998</v>
      </c>
      <c r="F16" s="31">
        <f t="shared" si="1"/>
        <v>3.0764504778154471</v>
      </c>
      <c r="G16" s="48">
        <f>RS!G12</f>
        <v>0</v>
      </c>
      <c r="H16" s="66">
        <f t="shared" si="2"/>
        <v>0</v>
      </c>
      <c r="I16" s="48">
        <f>RS!I12</f>
        <v>0</v>
      </c>
      <c r="J16" s="31">
        <f t="shared" si="3"/>
        <v>0</v>
      </c>
      <c r="K16" s="48">
        <f>RS!K12</f>
        <v>866</v>
      </c>
      <c r="L16" s="66">
        <f t="shared" si="4"/>
        <v>1.7963450807940424</v>
      </c>
      <c r="M16" s="48">
        <f>RS!M12</f>
        <v>2654951.0299999998</v>
      </c>
      <c r="N16" s="31">
        <f t="shared" si="5"/>
        <v>2.2583258702622611</v>
      </c>
    </row>
    <row r="17" spans="1:14" x14ac:dyDescent="0.25">
      <c r="A17" s="42" t="s">
        <v>28</v>
      </c>
      <c r="B17" s="8" t="s">
        <v>11</v>
      </c>
      <c r="C17" s="48">
        <f>RS!C13</f>
        <v>1371</v>
      </c>
      <c r="D17" s="31">
        <f t="shared" si="0"/>
        <v>3.1538992408557629</v>
      </c>
      <c r="E17" s="48">
        <f>RS!E13</f>
        <v>4515367.04</v>
      </c>
      <c r="F17" s="31">
        <f t="shared" si="1"/>
        <v>5.2322257287435257</v>
      </c>
      <c r="G17" s="48">
        <f>RS!G13</f>
        <v>0</v>
      </c>
      <c r="H17" s="66">
        <f t="shared" si="2"/>
        <v>0</v>
      </c>
      <c r="I17" s="48">
        <f>RS!I13</f>
        <v>0</v>
      </c>
      <c r="J17" s="31">
        <f t="shared" si="3"/>
        <v>0</v>
      </c>
      <c r="K17" s="48">
        <f>RS!K13</f>
        <v>1371</v>
      </c>
      <c r="L17" s="66">
        <f t="shared" si="4"/>
        <v>2.8438673276774047</v>
      </c>
      <c r="M17" s="48">
        <f>RS!M13</f>
        <v>4515367.04</v>
      </c>
      <c r="N17" s="31">
        <f t="shared" si="5"/>
        <v>3.8408129132843296</v>
      </c>
    </row>
    <row r="18" spans="1:14" x14ac:dyDescent="0.25">
      <c r="A18" s="42" t="s">
        <v>29</v>
      </c>
      <c r="B18" s="8" t="s">
        <v>2</v>
      </c>
      <c r="C18" s="48">
        <f>FBiH!C15</f>
        <v>3862</v>
      </c>
      <c r="D18" s="31">
        <f t="shared" si="0"/>
        <v>8.8842880147227987</v>
      </c>
      <c r="E18" s="48">
        <f>FBiH!E15</f>
        <v>8699767</v>
      </c>
      <c r="F18" s="31">
        <f t="shared" si="1"/>
        <v>10.080940115883443</v>
      </c>
      <c r="G18" s="48">
        <f>FBiH!G15</f>
        <v>0</v>
      </c>
      <c r="H18" s="66">
        <f t="shared" si="2"/>
        <v>0</v>
      </c>
      <c r="I18" s="48">
        <f>FBiH!I15</f>
        <v>0</v>
      </c>
      <c r="J18" s="31">
        <f t="shared" si="3"/>
        <v>0</v>
      </c>
      <c r="K18" s="48">
        <f>FBiH!K15</f>
        <v>3862</v>
      </c>
      <c r="L18" s="66">
        <f t="shared" si="4"/>
        <v>8.0109523118089978</v>
      </c>
      <c r="M18" s="48">
        <f>FBiH!M15</f>
        <v>8699767</v>
      </c>
      <c r="N18" s="31">
        <f t="shared" si="5"/>
        <v>7.400102171132664</v>
      </c>
    </row>
    <row r="19" spans="1:14" x14ac:dyDescent="0.25">
      <c r="A19" s="42" t="s">
        <v>30</v>
      </c>
      <c r="B19" s="8" t="s">
        <v>19</v>
      </c>
      <c r="C19" s="48">
        <f>RS!C14</f>
        <v>397</v>
      </c>
      <c r="D19" s="31">
        <f t="shared" si="0"/>
        <v>0.91327352196917422</v>
      </c>
      <c r="E19" s="48">
        <f>RS!E14</f>
        <v>1221564.9000000001</v>
      </c>
      <c r="F19" s="31">
        <f t="shared" si="1"/>
        <v>1.4155002777160752</v>
      </c>
      <c r="G19" s="48">
        <f>RS!G14</f>
        <v>0</v>
      </c>
      <c r="H19" s="66">
        <f t="shared" si="2"/>
        <v>0</v>
      </c>
      <c r="I19" s="48">
        <f>RS!I14</f>
        <v>0</v>
      </c>
      <c r="J19" s="31">
        <f t="shared" si="3"/>
        <v>0</v>
      </c>
      <c r="K19" s="48">
        <f>RS!K14</f>
        <v>397</v>
      </c>
      <c r="L19" s="66">
        <f t="shared" si="4"/>
        <v>0.82349768715385097</v>
      </c>
      <c r="M19" s="48">
        <f>RS!M14</f>
        <v>1221564.9000000001</v>
      </c>
      <c r="N19" s="31">
        <f t="shared" si="5"/>
        <v>1.0390743877013553</v>
      </c>
    </row>
    <row r="20" spans="1:14" x14ac:dyDescent="0.25">
      <c r="A20" s="42" t="s">
        <v>31</v>
      </c>
      <c r="B20" s="8" t="s">
        <v>13</v>
      </c>
      <c r="C20" s="48">
        <f>RS!C15</f>
        <v>452</v>
      </c>
      <c r="D20" s="31">
        <f t="shared" si="0"/>
        <v>1.0397975615366919</v>
      </c>
      <c r="E20" s="48">
        <f>RS!E15</f>
        <v>1605006.27</v>
      </c>
      <c r="F20" s="31">
        <f t="shared" si="1"/>
        <v>1.8598167161818762</v>
      </c>
      <c r="G20" s="48">
        <f>RS!G15</f>
        <v>420</v>
      </c>
      <c r="H20" s="66">
        <f t="shared" si="2"/>
        <v>8.862629246676514</v>
      </c>
      <c r="I20" s="48">
        <f>RS!I15</f>
        <v>3494858.76</v>
      </c>
      <c r="J20" s="31">
        <f t="shared" si="3"/>
        <v>11.178671566362661</v>
      </c>
      <c r="K20" s="48">
        <f>RS!K15</f>
        <v>872</v>
      </c>
      <c r="L20" s="66">
        <f t="shared" si="4"/>
        <v>1.8087908896679044</v>
      </c>
      <c r="M20" s="48">
        <f>RS!M15</f>
        <v>5099865.0299999993</v>
      </c>
      <c r="N20" s="31">
        <f t="shared" si="5"/>
        <v>4.33799230266587</v>
      </c>
    </row>
    <row r="21" spans="1:14" x14ac:dyDescent="0.25">
      <c r="A21" s="42" t="s">
        <v>32</v>
      </c>
      <c r="B21" s="8" t="s">
        <v>3</v>
      </c>
      <c r="C21" s="48">
        <f>FBiH!C16</f>
        <v>1227</v>
      </c>
      <c r="D21" s="31">
        <f t="shared" si="0"/>
        <v>2.8226363008971704</v>
      </c>
      <c r="E21" s="48">
        <f>FBiH!E16</f>
        <v>2750204</v>
      </c>
      <c r="F21" s="31">
        <f t="shared" si="1"/>
        <v>3.1868257886059599</v>
      </c>
      <c r="G21" s="48">
        <f>FBiH!G16</f>
        <v>599</v>
      </c>
      <c r="H21" s="66">
        <f t="shared" si="2"/>
        <v>12.639797425617219</v>
      </c>
      <c r="I21" s="48">
        <f>FBiH!I16</f>
        <v>5402649</v>
      </c>
      <c r="J21" s="31">
        <f t="shared" si="3"/>
        <v>17.280938345942676</v>
      </c>
      <c r="K21" s="48">
        <f>FBiH!K16</f>
        <v>1826</v>
      </c>
      <c r="L21" s="66">
        <f t="shared" si="4"/>
        <v>3.787674500611919</v>
      </c>
      <c r="M21" s="48">
        <f>FBiH!M16</f>
        <v>8152853</v>
      </c>
      <c r="N21" s="31">
        <f t="shared" si="5"/>
        <v>6.9348920708135591</v>
      </c>
    </row>
    <row r="22" spans="1:14" x14ac:dyDescent="0.25">
      <c r="A22" s="42" t="s">
        <v>33</v>
      </c>
      <c r="B22" s="8" t="s">
        <v>14</v>
      </c>
      <c r="C22" s="48">
        <f>RS!C16</f>
        <v>239</v>
      </c>
      <c r="D22" s="31">
        <f t="shared" si="0"/>
        <v>0.54980446284794116</v>
      </c>
      <c r="E22" s="48">
        <f>RS!E16</f>
        <v>821652.18</v>
      </c>
      <c r="F22" s="31">
        <f t="shared" si="1"/>
        <v>0.952097501308378</v>
      </c>
      <c r="G22" s="48">
        <f>RS!G16</f>
        <v>0</v>
      </c>
      <c r="H22" s="67">
        <f t="shared" si="2"/>
        <v>0</v>
      </c>
      <c r="I22" s="48">
        <f>RS!I16</f>
        <v>0</v>
      </c>
      <c r="J22" s="31">
        <f t="shared" si="3"/>
        <v>0</v>
      </c>
      <c r="K22" s="48">
        <f>RS!K16</f>
        <v>239</v>
      </c>
      <c r="L22" s="67">
        <f t="shared" si="4"/>
        <v>0.49575805347549212</v>
      </c>
      <c r="M22" s="48">
        <f>RS!M16</f>
        <v>821652.18</v>
      </c>
      <c r="N22" s="31">
        <f t="shared" si="5"/>
        <v>0.69890493402109355</v>
      </c>
    </row>
    <row r="23" spans="1:14" x14ac:dyDescent="0.25">
      <c r="A23" s="42" t="s">
        <v>34</v>
      </c>
      <c r="B23" s="8" t="s">
        <v>15</v>
      </c>
      <c r="C23" s="48">
        <f>RS!C17</f>
        <v>946</v>
      </c>
      <c r="D23" s="31">
        <f t="shared" ref="D23:D34" si="6">C23/C$35*100</f>
        <v>2.1762134805613065</v>
      </c>
      <c r="E23" s="48">
        <f>RS!E17</f>
        <v>2658487.75</v>
      </c>
      <c r="F23" s="31">
        <f t="shared" ref="F23:F34" si="7">E23/E$35*100</f>
        <v>3.0805486867130707</v>
      </c>
      <c r="G23" s="48">
        <f>RS!G17</f>
        <v>0</v>
      </c>
      <c r="H23" s="67">
        <f t="shared" ref="H23:H34" si="8">G23/G$35*100</f>
        <v>0</v>
      </c>
      <c r="I23" s="48">
        <f>RS!I17</f>
        <v>0</v>
      </c>
      <c r="J23" s="31">
        <f t="shared" ref="J23:J34" si="9">I23/I$35*100</f>
        <v>0</v>
      </c>
      <c r="K23" s="48">
        <f>RS!K17</f>
        <v>946</v>
      </c>
      <c r="L23" s="67">
        <f t="shared" ref="L23:L34" si="10">K23/K$35*100</f>
        <v>1.9622891991121989</v>
      </c>
      <c r="M23" s="48">
        <f>RS!M17</f>
        <v>2658487.75</v>
      </c>
      <c r="N23" s="31">
        <f t="shared" ref="N23:N34" si="11">M23/M$35*100</f>
        <v>2.2613342369634259</v>
      </c>
    </row>
    <row r="24" spans="1:14" x14ac:dyDescent="0.25">
      <c r="A24" s="42" t="s">
        <v>35</v>
      </c>
      <c r="B24" s="8" t="s">
        <v>16</v>
      </c>
      <c r="C24" s="48">
        <f>RS!C18</f>
        <v>435</v>
      </c>
      <c r="D24" s="31">
        <f t="shared" si="6"/>
        <v>1.0006901311249139</v>
      </c>
      <c r="E24" s="48">
        <f>RS!E18</f>
        <v>1264182.56</v>
      </c>
      <c r="F24" s="31">
        <f t="shared" si="7"/>
        <v>1.4648839081442326</v>
      </c>
      <c r="G24" s="48">
        <f>RS!G18</f>
        <v>0</v>
      </c>
      <c r="H24" s="67">
        <f t="shared" si="8"/>
        <v>0</v>
      </c>
      <c r="I24" s="48">
        <f>RS!I18</f>
        <v>0</v>
      </c>
      <c r="J24" s="31">
        <f t="shared" si="9"/>
        <v>0</v>
      </c>
      <c r="K24" s="48">
        <f>RS!K18</f>
        <v>435</v>
      </c>
      <c r="L24" s="67">
        <f t="shared" si="10"/>
        <v>0.90232114335497515</v>
      </c>
      <c r="M24" s="48">
        <f>RS!M18</f>
        <v>1264182.56</v>
      </c>
      <c r="N24" s="31">
        <f t="shared" si="11"/>
        <v>1.075325362962485</v>
      </c>
    </row>
    <row r="25" spans="1:14" x14ac:dyDescent="0.25">
      <c r="A25" s="42" t="s">
        <v>36</v>
      </c>
      <c r="B25" s="8" t="s">
        <v>8</v>
      </c>
      <c r="C25" s="48">
        <f>RS!C19</f>
        <v>779</v>
      </c>
      <c r="D25" s="31">
        <f t="shared" si="6"/>
        <v>1.7920404876926614</v>
      </c>
      <c r="E25" s="48">
        <f>RS!E19</f>
        <v>2220196.8499999996</v>
      </c>
      <c r="F25" s="31">
        <f t="shared" si="7"/>
        <v>2.5726748187995208</v>
      </c>
      <c r="G25" s="48">
        <f>RS!G19</f>
        <v>0</v>
      </c>
      <c r="H25" s="67">
        <f t="shared" si="8"/>
        <v>0</v>
      </c>
      <c r="I25" s="48">
        <f>RS!I19</f>
        <v>0</v>
      </c>
      <c r="J25" s="31">
        <f t="shared" si="9"/>
        <v>0</v>
      </c>
      <c r="K25" s="48">
        <f>RS!K19</f>
        <v>779</v>
      </c>
      <c r="L25" s="67">
        <f t="shared" si="10"/>
        <v>1.6158808521230477</v>
      </c>
      <c r="M25" s="48">
        <f>RS!M19</f>
        <v>2220196.8499999996</v>
      </c>
      <c r="N25" s="31">
        <f t="shared" si="11"/>
        <v>1.8885199488706883</v>
      </c>
    </row>
    <row r="26" spans="1:14" x14ac:dyDescent="0.25">
      <c r="A26" s="42" t="s">
        <v>37</v>
      </c>
      <c r="B26" s="8" t="s">
        <v>12</v>
      </c>
      <c r="C26" s="48">
        <f>RS!C20</f>
        <v>377</v>
      </c>
      <c r="D26" s="31">
        <f t="shared" si="6"/>
        <v>0.86726478030825849</v>
      </c>
      <c r="E26" s="48">
        <f>RS!E20</f>
        <v>1108542.27</v>
      </c>
      <c r="F26" s="31">
        <f t="shared" si="7"/>
        <v>1.2845341995705739</v>
      </c>
      <c r="G26" s="48">
        <f>RS!G20</f>
        <v>0</v>
      </c>
      <c r="H26" s="67">
        <f t="shared" si="8"/>
        <v>0</v>
      </c>
      <c r="I26" s="48">
        <f>RS!I20</f>
        <v>0</v>
      </c>
      <c r="J26" s="31">
        <f t="shared" si="9"/>
        <v>0</v>
      </c>
      <c r="K26" s="48">
        <f>RS!K20</f>
        <v>377</v>
      </c>
      <c r="L26" s="67">
        <f t="shared" si="10"/>
        <v>0.78201165757431179</v>
      </c>
      <c r="M26" s="48">
        <f>RS!M20</f>
        <v>1108542.27</v>
      </c>
      <c r="N26" s="31">
        <f t="shared" si="11"/>
        <v>0.94293629461792861</v>
      </c>
    </row>
    <row r="27" spans="1:14" x14ac:dyDescent="0.25">
      <c r="A27" s="42" t="s">
        <v>38</v>
      </c>
      <c r="B27" s="8" t="s">
        <v>52</v>
      </c>
      <c r="C27" s="48">
        <f>RS!C21</f>
        <v>818</v>
      </c>
      <c r="D27" s="31">
        <f t="shared" si="6"/>
        <v>1.881757533931447</v>
      </c>
      <c r="E27" s="48">
        <f>RS!E21</f>
        <v>2073359.53</v>
      </c>
      <c r="F27" s="31">
        <f t="shared" si="7"/>
        <v>2.4025256378275692</v>
      </c>
      <c r="G27" s="48">
        <f>RS!G21</f>
        <v>0</v>
      </c>
      <c r="H27" s="67">
        <f t="shared" si="8"/>
        <v>0</v>
      </c>
      <c r="I27" s="48">
        <f>RS!I21</f>
        <v>0</v>
      </c>
      <c r="J27" s="31">
        <f t="shared" si="9"/>
        <v>0</v>
      </c>
      <c r="K27" s="48">
        <f>RS!K21</f>
        <v>818</v>
      </c>
      <c r="L27" s="67">
        <f t="shared" si="10"/>
        <v>1.6967786098031488</v>
      </c>
      <c r="M27" s="48">
        <f>RS!M21</f>
        <v>2073359.53</v>
      </c>
      <c r="N27" s="31">
        <f t="shared" si="11"/>
        <v>1.7636187681223647</v>
      </c>
    </row>
    <row r="28" spans="1:14" x14ac:dyDescent="0.25">
      <c r="A28" s="42" t="s">
        <v>39</v>
      </c>
      <c r="B28" s="8" t="s">
        <v>4</v>
      </c>
      <c r="C28" s="48">
        <f>FBiH!C17</f>
        <v>3236</v>
      </c>
      <c r="D28" s="31">
        <f t="shared" si="6"/>
        <v>7.4442144007361408</v>
      </c>
      <c r="E28" s="48">
        <f>FBiH!E17</f>
        <v>7009474</v>
      </c>
      <c r="F28" s="31">
        <f t="shared" si="7"/>
        <v>8.1222965670048364</v>
      </c>
      <c r="G28" s="48">
        <f>FBiH!G17</f>
        <v>211</v>
      </c>
      <c r="H28" s="67">
        <f t="shared" si="8"/>
        <v>4.4524161215446298</v>
      </c>
      <c r="I28" s="48">
        <f>FBiH!I17</f>
        <v>842514</v>
      </c>
      <c r="J28" s="31">
        <f t="shared" si="9"/>
        <v>2.6948692187098491</v>
      </c>
      <c r="K28" s="48">
        <f>FBiH!K17</f>
        <v>3447</v>
      </c>
      <c r="L28" s="67">
        <f t="shared" si="10"/>
        <v>7.1501171980335618</v>
      </c>
      <c r="M28" s="48">
        <f>FBiH!M17</f>
        <v>7851988</v>
      </c>
      <c r="N28" s="31">
        <f t="shared" si="11"/>
        <v>6.6789735226825755</v>
      </c>
    </row>
    <row r="29" spans="1:14" x14ac:dyDescent="0.25">
      <c r="A29" s="42" t="s">
        <v>40</v>
      </c>
      <c r="B29" s="8" t="s">
        <v>18</v>
      </c>
      <c r="C29" s="48">
        <f>RS!C22</f>
        <v>79</v>
      </c>
      <c r="D29" s="31">
        <f t="shared" si="6"/>
        <v>0.1817345295606165</v>
      </c>
      <c r="E29" s="48">
        <f>RS!E22</f>
        <v>245794.44</v>
      </c>
      <c r="F29" s="31">
        <f t="shared" si="7"/>
        <v>0.28481671181045493</v>
      </c>
      <c r="G29" s="48">
        <f>RS!G22</f>
        <v>0</v>
      </c>
      <c r="H29" s="67">
        <f t="shared" si="8"/>
        <v>0</v>
      </c>
      <c r="I29" s="48">
        <f>RS!I22</f>
        <v>0</v>
      </c>
      <c r="J29" s="31">
        <f t="shared" si="9"/>
        <v>0</v>
      </c>
      <c r="K29" s="48">
        <f>RS!K22</f>
        <v>79</v>
      </c>
      <c r="L29" s="67">
        <f t="shared" si="10"/>
        <v>0.16386981683917939</v>
      </c>
      <c r="M29" s="48">
        <f>RS!M22</f>
        <v>245794.44</v>
      </c>
      <c r="N29" s="31">
        <f t="shared" si="11"/>
        <v>0.20907502110071885</v>
      </c>
    </row>
    <row r="30" spans="1:14" x14ac:dyDescent="0.25">
      <c r="A30" s="42" t="s">
        <v>41</v>
      </c>
      <c r="B30" s="8" t="s">
        <v>17</v>
      </c>
      <c r="C30" s="48">
        <f>RS!C23</f>
        <v>470</v>
      </c>
      <c r="D30" s="31">
        <f t="shared" si="6"/>
        <v>1.0812054290315161</v>
      </c>
      <c r="E30" s="48">
        <f>RS!E23</f>
        <v>1179018.1399999999</v>
      </c>
      <c r="F30" s="31">
        <f t="shared" si="7"/>
        <v>1.3661988033564898</v>
      </c>
      <c r="G30" s="48">
        <f>RS!G23</f>
        <v>0</v>
      </c>
      <c r="H30" s="67">
        <f t="shared" si="8"/>
        <v>0</v>
      </c>
      <c r="I30" s="48">
        <f>RS!I23</f>
        <v>0</v>
      </c>
      <c r="J30" s="31">
        <f t="shared" si="9"/>
        <v>0</v>
      </c>
      <c r="K30" s="48">
        <f>RS!K23</f>
        <v>470</v>
      </c>
      <c r="L30" s="67">
        <f t="shared" si="10"/>
        <v>0.9749216951191686</v>
      </c>
      <c r="M30" s="48">
        <f>RS!M23</f>
        <v>1179018.1399999999</v>
      </c>
      <c r="N30" s="31">
        <f t="shared" si="11"/>
        <v>1.0028837206351382</v>
      </c>
    </row>
    <row r="31" spans="1:14" x14ac:dyDescent="0.25">
      <c r="A31" s="42" t="s">
        <v>42</v>
      </c>
      <c r="B31" s="8" t="s">
        <v>5</v>
      </c>
      <c r="C31" s="48">
        <f>FBiH!C18</f>
        <v>3326</v>
      </c>
      <c r="D31" s="31">
        <f t="shared" si="6"/>
        <v>7.6512537382102606</v>
      </c>
      <c r="E31" s="48">
        <f>FBiH!E18</f>
        <v>3938368</v>
      </c>
      <c r="F31" s="31">
        <f t="shared" si="7"/>
        <v>4.5636224467059447</v>
      </c>
      <c r="G31" s="48">
        <f>FBiH!G18</f>
        <v>1139</v>
      </c>
      <c r="H31" s="67">
        <f t="shared" si="8"/>
        <v>24.034606457058452</v>
      </c>
      <c r="I31" s="48">
        <f>FBiH!I18</f>
        <v>3465802</v>
      </c>
      <c r="J31" s="31">
        <f t="shared" si="9"/>
        <v>11.085730478001592</v>
      </c>
      <c r="K31" s="48">
        <f>FBiH!K18</f>
        <v>4465</v>
      </c>
      <c r="L31" s="67">
        <f t="shared" si="10"/>
        <v>9.2617561036321021</v>
      </c>
      <c r="M31" s="48">
        <f>FBiH!M18</f>
        <v>7404170</v>
      </c>
      <c r="N31" s="31">
        <f t="shared" si="11"/>
        <v>6.2980553953267187</v>
      </c>
    </row>
    <row r="32" spans="1:14" x14ac:dyDescent="0.25">
      <c r="A32" s="42" t="s">
        <v>43</v>
      </c>
      <c r="B32" s="8" t="s">
        <v>6</v>
      </c>
      <c r="C32" s="48">
        <f>FBiH!C19</f>
        <v>5007</v>
      </c>
      <c r="D32" s="31">
        <f t="shared" si="6"/>
        <v>11.518288474810214</v>
      </c>
      <c r="E32" s="48">
        <f>FBiH!E19</f>
        <v>3983138</v>
      </c>
      <c r="F32" s="31">
        <f t="shared" si="7"/>
        <v>4.6155001221641614</v>
      </c>
      <c r="G32" s="48">
        <f>FBiH!G19</f>
        <v>1051</v>
      </c>
      <c r="H32" s="67">
        <f t="shared" si="8"/>
        <v>22.177674614897658</v>
      </c>
      <c r="I32" s="48">
        <f>FBiH!I19</f>
        <v>7021885</v>
      </c>
      <c r="J32" s="31">
        <f t="shared" si="9"/>
        <v>22.460234184619377</v>
      </c>
      <c r="K32" s="48">
        <f>FBiH!K19</f>
        <v>6058</v>
      </c>
      <c r="L32" s="67">
        <f t="shared" si="10"/>
        <v>12.56611835964239</v>
      </c>
      <c r="M32" s="48">
        <f>FBiH!M19</f>
        <v>11005023</v>
      </c>
      <c r="N32" s="31">
        <f t="shared" si="11"/>
        <v>9.3609742186963061</v>
      </c>
    </row>
    <row r="33" spans="1:14" x14ac:dyDescent="0.25">
      <c r="A33" s="42" t="s">
        <v>44</v>
      </c>
      <c r="B33" s="8" t="s">
        <v>56</v>
      </c>
      <c r="C33" s="48">
        <f>FBiH!C20</f>
        <v>265</v>
      </c>
      <c r="D33" s="31">
        <f t="shared" si="6"/>
        <v>0.60961582700713135</v>
      </c>
      <c r="E33" s="48">
        <f>FBiH!E20</f>
        <v>114886</v>
      </c>
      <c r="F33" s="31">
        <f t="shared" si="7"/>
        <v>0.13312527636123878</v>
      </c>
      <c r="G33" s="48">
        <f>FBiH!G20</f>
        <v>868</v>
      </c>
      <c r="H33" s="67">
        <f t="shared" si="8"/>
        <v>18.316100443131461</v>
      </c>
      <c r="I33" s="48">
        <f>FBiH!I20</f>
        <v>5148282</v>
      </c>
      <c r="J33" s="31">
        <f t="shared" si="9"/>
        <v>16.467318870710727</v>
      </c>
      <c r="K33" s="48">
        <f>FBiH!K20</f>
        <v>1133</v>
      </c>
      <c r="L33" s="67">
        <f t="shared" si="10"/>
        <v>2.3501835756808895</v>
      </c>
      <c r="M33" s="48">
        <f>FBiH!M20</f>
        <v>5263168</v>
      </c>
      <c r="N33" s="31">
        <f t="shared" si="11"/>
        <v>4.4768993173996456</v>
      </c>
    </row>
    <row r="34" spans="1:14" x14ac:dyDescent="0.25">
      <c r="A34" s="42" t="s">
        <v>45</v>
      </c>
      <c r="B34" s="8" t="s">
        <v>21</v>
      </c>
      <c r="C34" s="48">
        <f>RS!C24</f>
        <v>1210</v>
      </c>
      <c r="D34" s="31">
        <f t="shared" si="6"/>
        <v>2.7835288704853922</v>
      </c>
      <c r="E34" s="48">
        <f>RS!E24</f>
        <v>4480247.4000000004</v>
      </c>
      <c r="F34" s="31">
        <f t="shared" si="7"/>
        <v>5.1915305023390275</v>
      </c>
      <c r="G34" s="48">
        <f>RS!G24</f>
        <v>100</v>
      </c>
      <c r="H34" s="67">
        <f t="shared" si="8"/>
        <v>2.1101498206372651</v>
      </c>
      <c r="I34" s="48">
        <f>RS!I24</f>
        <v>1096729.4099999999</v>
      </c>
      <c r="J34" s="31">
        <f t="shared" si="9"/>
        <v>3.5080038174591919</v>
      </c>
      <c r="K34" s="48">
        <f>RS!K24</f>
        <v>1310</v>
      </c>
      <c r="L34" s="67">
        <f t="shared" si="10"/>
        <v>2.7173349374598104</v>
      </c>
      <c r="M34" s="48">
        <f>RS!M24</f>
        <v>5576976.8100000005</v>
      </c>
      <c r="N34" s="31">
        <f t="shared" si="11"/>
        <v>4.7438279898803639</v>
      </c>
    </row>
    <row r="35" spans="1:14" ht="15.75" thickBot="1" x14ac:dyDescent="0.3">
      <c r="A35" s="55"/>
      <c r="B35" s="56" t="s">
        <v>51</v>
      </c>
      <c r="C35" s="61">
        <f t="shared" ref="C35:N35" si="12">SUM(C11:C34)</f>
        <v>43470</v>
      </c>
      <c r="D35" s="57">
        <f t="shared" si="12"/>
        <v>100.00000000000001</v>
      </c>
      <c r="E35" s="61">
        <f t="shared" si="12"/>
        <v>86299163.570000008</v>
      </c>
      <c r="F35" s="57">
        <f t="shared" si="12"/>
        <v>100</v>
      </c>
      <c r="G35" s="61">
        <f t="shared" si="12"/>
        <v>4739</v>
      </c>
      <c r="H35" s="57">
        <f t="shared" si="12"/>
        <v>100</v>
      </c>
      <c r="I35" s="61">
        <f t="shared" si="12"/>
        <v>31263632.169999998</v>
      </c>
      <c r="J35" s="58">
        <f t="shared" si="12"/>
        <v>100.00000000000001</v>
      </c>
      <c r="K35" s="61">
        <f t="shared" si="12"/>
        <v>48209</v>
      </c>
      <c r="L35" s="63">
        <f t="shared" si="12"/>
        <v>99.999999999999972</v>
      </c>
      <c r="M35" s="61">
        <f>SUM(M11:M34)</f>
        <v>117562795.74000001</v>
      </c>
      <c r="N35" s="58">
        <f t="shared" si="12"/>
        <v>99.999999999999986</v>
      </c>
    </row>
    <row r="38" spans="1:14" x14ac:dyDescent="0.25">
      <c r="B38" t="s">
        <v>59</v>
      </c>
    </row>
    <row r="39" spans="1:14" x14ac:dyDescent="0.25">
      <c r="B39" t="s">
        <v>60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4"/>
      <c r="C41" s="9"/>
    </row>
    <row r="42" spans="1:14" x14ac:dyDescent="0.25">
      <c r="B42" s="44"/>
    </row>
    <row r="43" spans="1:14" x14ac:dyDescent="0.25">
      <c r="B43" s="44"/>
      <c r="C43" s="9"/>
      <c r="E43" s="37"/>
      <c r="F43" s="37"/>
    </row>
    <row r="44" spans="1:14" x14ac:dyDescent="0.25">
      <c r="B44" s="44"/>
      <c r="C44" s="9"/>
      <c r="D44" s="19"/>
      <c r="I44" s="9"/>
    </row>
    <row r="45" spans="1:14" x14ac:dyDescent="0.25">
      <c r="B45" s="44"/>
      <c r="C45" s="9"/>
      <c r="I45" s="9"/>
    </row>
    <row r="46" spans="1:14" x14ac:dyDescent="0.25">
      <c r="B46" s="44"/>
    </row>
    <row r="47" spans="1:14" x14ac:dyDescent="0.25">
      <c r="B47" s="44"/>
      <c r="C47" s="45"/>
      <c r="D47" s="45"/>
      <c r="E47" s="45"/>
      <c r="F47" s="45"/>
    </row>
    <row r="48" spans="1:14" x14ac:dyDescent="0.25">
      <c r="B48" s="44"/>
      <c r="C48" s="45"/>
      <c r="D48" s="45"/>
      <c r="E48" s="45"/>
      <c r="F48" s="45"/>
    </row>
    <row r="49" spans="2:6" x14ac:dyDescent="0.25">
      <c r="B49" s="44"/>
      <c r="C49" s="45"/>
      <c r="D49" s="46"/>
      <c r="E49" s="45"/>
      <c r="F49" s="45"/>
    </row>
    <row r="50" spans="2:6" x14ac:dyDescent="0.25">
      <c r="B50" s="44"/>
      <c r="C50" s="45"/>
      <c r="D50" s="45"/>
      <c r="E50" s="45"/>
      <c r="F50" s="45"/>
    </row>
    <row r="51" spans="2:6" x14ac:dyDescent="0.25">
      <c r="B51" s="44"/>
      <c r="C51" s="45"/>
      <c r="D51" s="45"/>
      <c r="E51" s="45"/>
      <c r="F51" s="45"/>
    </row>
    <row r="52" spans="2:6" x14ac:dyDescent="0.25">
      <c r="B52" s="44"/>
      <c r="C52" s="45"/>
      <c r="D52" s="45"/>
      <c r="E52" s="45"/>
      <c r="F52" s="45"/>
    </row>
    <row r="53" spans="2:6" x14ac:dyDescent="0.25">
      <c r="B53" s="44"/>
      <c r="C53" s="45"/>
      <c r="D53" s="45"/>
      <c r="E53" s="45"/>
      <c r="F53" s="45"/>
    </row>
    <row r="54" spans="2:6" x14ac:dyDescent="0.25">
      <c r="B54" s="44"/>
      <c r="C54" s="45"/>
      <c r="D54" s="45"/>
      <c r="E54" s="45"/>
      <c r="F54" s="45"/>
    </row>
    <row r="55" spans="2:6" x14ac:dyDescent="0.25">
      <c r="B55" s="44"/>
      <c r="C55" s="45"/>
      <c r="D55" s="45"/>
      <c r="E55" s="45"/>
      <c r="F55" s="45"/>
    </row>
    <row r="56" spans="2:6" x14ac:dyDescent="0.25">
      <c r="B56" s="44"/>
      <c r="C56" s="45"/>
      <c r="D56" s="45"/>
      <c r="E56" s="45"/>
      <c r="F56" s="45"/>
    </row>
    <row r="57" spans="2:6" x14ac:dyDescent="0.25">
      <c r="B57" s="44"/>
      <c r="C57" s="45"/>
      <c r="D57" s="45"/>
      <c r="E57" s="45"/>
      <c r="F57" s="45"/>
    </row>
    <row r="58" spans="2:6" x14ac:dyDescent="0.25">
      <c r="B58" s="44"/>
      <c r="C58" s="45"/>
      <c r="D58" s="45"/>
      <c r="E58" s="45"/>
      <c r="F58" s="45"/>
    </row>
    <row r="59" spans="2:6" x14ac:dyDescent="0.25">
      <c r="B59" s="44"/>
      <c r="C59" s="45"/>
      <c r="D59" s="45"/>
      <c r="E59" s="45"/>
      <c r="F59" s="45"/>
    </row>
    <row r="60" spans="2:6" x14ac:dyDescent="0.25">
      <c r="B60" s="44"/>
      <c r="C60" s="45"/>
      <c r="D60" s="45"/>
      <c r="E60" s="45"/>
      <c r="F60" s="45"/>
    </row>
    <row r="61" spans="2:6" x14ac:dyDescent="0.25">
      <c r="B61" s="44"/>
      <c r="C61" s="45"/>
      <c r="D61" s="45"/>
      <c r="E61" s="45"/>
      <c r="F61" s="45"/>
    </row>
    <row r="62" spans="2:6" x14ac:dyDescent="0.25">
      <c r="B62" s="44"/>
      <c r="C62" s="45"/>
      <c r="D62" s="45"/>
      <c r="E62" s="45"/>
      <c r="F62" s="45"/>
    </row>
    <row r="63" spans="2:6" x14ac:dyDescent="0.25">
      <c r="B63" s="44"/>
      <c r="C63" s="45"/>
      <c r="D63" s="45"/>
      <c r="E63" s="45"/>
      <c r="F63" s="45"/>
    </row>
    <row r="64" spans="2:6" x14ac:dyDescent="0.25">
      <c r="B64" s="44"/>
      <c r="C64" s="45"/>
      <c r="D64" s="45"/>
      <c r="E64" s="45"/>
      <c r="F64" s="45"/>
    </row>
    <row r="65" spans="2:6" x14ac:dyDescent="0.25">
      <c r="B65" s="44"/>
      <c r="C65" s="45"/>
      <c r="D65" s="45"/>
      <c r="E65" s="45"/>
      <c r="F65" s="45"/>
    </row>
    <row r="66" spans="2:6" x14ac:dyDescent="0.25">
      <c r="B66" s="44"/>
      <c r="C66" s="45"/>
      <c r="D66" s="45"/>
      <c r="E66" s="45"/>
      <c r="F66" s="45"/>
    </row>
    <row r="67" spans="2:6" x14ac:dyDescent="0.25">
      <c r="B67" s="44"/>
      <c r="C67" s="45"/>
      <c r="D67" s="45"/>
      <c r="E67" s="45"/>
      <c r="F67" s="45"/>
    </row>
    <row r="68" spans="2:6" x14ac:dyDescent="0.25">
      <c r="B68" s="44"/>
      <c r="C68" s="45"/>
      <c r="D68" s="45"/>
      <c r="E68" s="45"/>
      <c r="F68" s="45"/>
    </row>
    <row r="69" spans="2:6" x14ac:dyDescent="0.25">
      <c r="B69" s="44"/>
      <c r="C69" s="45"/>
      <c r="D69" s="45"/>
      <c r="E69" s="45"/>
      <c r="F69" s="45"/>
    </row>
    <row r="70" spans="2:6" x14ac:dyDescent="0.25">
      <c r="B70" s="44"/>
      <c r="C70" s="45"/>
      <c r="D70" s="45"/>
      <c r="E70" s="45"/>
      <c r="F70" s="45"/>
    </row>
    <row r="71" spans="2:6" x14ac:dyDescent="0.25">
      <c r="B71" s="44"/>
      <c r="C71" s="45"/>
      <c r="D71" s="45"/>
      <c r="E71" s="45"/>
      <c r="F71" s="45"/>
    </row>
    <row r="72" spans="2:6" x14ac:dyDescent="0.25">
      <c r="B72" s="44"/>
      <c r="C72" s="45"/>
      <c r="D72" s="45"/>
      <c r="E72" s="45"/>
      <c r="F72" s="45"/>
    </row>
    <row r="73" spans="2:6" x14ac:dyDescent="0.25">
      <c r="B73" s="44"/>
      <c r="C73" s="45"/>
      <c r="D73" s="45"/>
      <c r="E73" s="45"/>
      <c r="F73" s="45"/>
    </row>
    <row r="74" spans="2:6" x14ac:dyDescent="0.25">
      <c r="E74" s="43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4" t="s">
        <v>65</v>
      </c>
      <c r="D10" s="53" t="s">
        <v>48</v>
      </c>
      <c r="E10" s="64" t="s">
        <v>65</v>
      </c>
      <c r="F10" s="7" t="s">
        <v>48</v>
      </c>
      <c r="G10" s="64" t="s">
        <v>65</v>
      </c>
      <c r="H10" s="53" t="s">
        <v>48</v>
      </c>
      <c r="I10" s="64" t="s">
        <v>65</v>
      </c>
      <c r="J10" s="7" t="s">
        <v>48</v>
      </c>
      <c r="K10" s="64" t="s">
        <v>65</v>
      </c>
      <c r="L10" s="53" t="s">
        <v>48</v>
      </c>
      <c r="M10" s="64" t="s">
        <v>65</v>
      </c>
      <c r="N10" s="11" t="s">
        <v>48</v>
      </c>
    </row>
    <row r="11" spans="1:14" x14ac:dyDescent="0.25">
      <c r="A11" s="42" t="s">
        <v>22</v>
      </c>
      <c r="B11" s="8" t="s">
        <v>50</v>
      </c>
      <c r="C11" s="49">
        <v>6197</v>
      </c>
      <c r="D11" s="31">
        <f t="shared" ref="D11:D20" si="0">C11/C$21*100</f>
        <v>17.942036538405858</v>
      </c>
      <c r="E11" s="50">
        <v>11060221</v>
      </c>
      <c r="F11" s="31">
        <f t="shared" ref="F11:F20" si="1">E11/E$21*100</f>
        <v>18.822390300502136</v>
      </c>
      <c r="G11" s="50">
        <v>192</v>
      </c>
      <c r="H11" s="65">
        <f t="shared" ref="H11:H20" si="2">G11/G$21*100</f>
        <v>4.550841431618867</v>
      </c>
      <c r="I11" s="50">
        <v>3056359</v>
      </c>
      <c r="J11" s="31">
        <f t="shared" ref="J11:J20" si="3">I11/I$21*100</f>
        <v>11.45903553548427</v>
      </c>
      <c r="K11" s="50">
        <f t="shared" ref="K11:K20" si="4">C11+G11</f>
        <v>6389</v>
      </c>
      <c r="L11" s="65">
        <f t="shared" ref="L11:L20" si="5">K11/K$21*100</f>
        <v>16.484338717168068</v>
      </c>
      <c r="M11" s="50">
        <f>E11+I11</f>
        <v>14116580</v>
      </c>
      <c r="N11" s="31">
        <f t="shared" ref="N11:N20" si="6">M11/M$21*100</f>
        <v>16.52356334099138</v>
      </c>
    </row>
    <row r="12" spans="1:14" x14ac:dyDescent="0.25">
      <c r="A12" s="42" t="s">
        <v>23</v>
      </c>
      <c r="B12" s="8" t="s">
        <v>64</v>
      </c>
      <c r="C12" s="48">
        <v>8198</v>
      </c>
      <c r="D12" s="31">
        <f t="shared" si="0"/>
        <v>23.73548742001795</v>
      </c>
      <c r="E12" s="50">
        <v>13995224</v>
      </c>
      <c r="F12" s="31">
        <f t="shared" si="1"/>
        <v>23.817206588453764</v>
      </c>
      <c r="G12" s="50">
        <v>0</v>
      </c>
      <c r="H12" s="65">
        <f t="shared" si="2"/>
        <v>0</v>
      </c>
      <c r="I12" s="50">
        <v>0</v>
      </c>
      <c r="J12" s="31">
        <f t="shared" si="3"/>
        <v>0</v>
      </c>
      <c r="K12" s="50">
        <f t="shared" si="4"/>
        <v>8198</v>
      </c>
      <c r="L12" s="65">
        <f t="shared" si="5"/>
        <v>21.151762216832655</v>
      </c>
      <c r="M12" s="50">
        <f t="shared" ref="M12:M20" si="7">E12+I12</f>
        <v>13995224</v>
      </c>
      <c r="N12" s="31">
        <f t="shared" si="6"/>
        <v>16.381515227864167</v>
      </c>
    </row>
    <row r="13" spans="1:14" x14ac:dyDescent="0.25">
      <c r="A13" s="42" t="s">
        <v>24</v>
      </c>
      <c r="B13" s="8" t="s">
        <v>0</v>
      </c>
      <c r="C13" s="48">
        <v>1203</v>
      </c>
      <c r="D13" s="31">
        <f t="shared" si="0"/>
        <v>3.4830191956918264</v>
      </c>
      <c r="E13" s="50">
        <v>2798988</v>
      </c>
      <c r="F13" s="31">
        <f t="shared" si="1"/>
        <v>4.7633446549053469</v>
      </c>
      <c r="G13" s="50">
        <v>0</v>
      </c>
      <c r="H13" s="65">
        <f t="shared" si="2"/>
        <v>0</v>
      </c>
      <c r="I13" s="52">
        <v>0</v>
      </c>
      <c r="J13" s="31">
        <f t="shared" si="3"/>
        <v>0</v>
      </c>
      <c r="K13" s="50">
        <f t="shared" si="4"/>
        <v>1203</v>
      </c>
      <c r="L13" s="65">
        <f t="shared" si="5"/>
        <v>3.1038753289643428</v>
      </c>
      <c r="M13" s="50">
        <f t="shared" si="7"/>
        <v>2798988</v>
      </c>
      <c r="N13" s="31">
        <f t="shared" si="6"/>
        <v>3.276236560744513</v>
      </c>
    </row>
    <row r="14" spans="1:14" x14ac:dyDescent="0.25">
      <c r="A14" s="42" t="s">
        <v>25</v>
      </c>
      <c r="B14" s="8" t="s">
        <v>1</v>
      </c>
      <c r="C14" s="48">
        <v>2018</v>
      </c>
      <c r="D14" s="31">
        <f t="shared" si="0"/>
        <v>5.8426706042444776</v>
      </c>
      <c r="E14" s="50">
        <v>4410710</v>
      </c>
      <c r="F14" s="31">
        <f t="shared" si="1"/>
        <v>7.5061886306184817</v>
      </c>
      <c r="G14" s="50">
        <v>159</v>
      </c>
      <c r="H14" s="65">
        <f t="shared" si="2"/>
        <v>3.768665560559374</v>
      </c>
      <c r="I14" s="52">
        <v>1734553</v>
      </c>
      <c r="J14" s="31">
        <f t="shared" si="3"/>
        <v>6.5032623671436651</v>
      </c>
      <c r="K14" s="50">
        <f t="shared" si="4"/>
        <v>2177</v>
      </c>
      <c r="L14" s="65">
        <f t="shared" si="5"/>
        <v>5.6169048970535114</v>
      </c>
      <c r="M14" s="50">
        <f t="shared" si="7"/>
        <v>6145263</v>
      </c>
      <c r="N14" s="31">
        <f t="shared" si="6"/>
        <v>7.1930766819973888</v>
      </c>
    </row>
    <row r="15" spans="1:14" x14ac:dyDescent="0.25">
      <c r="A15" s="42" t="s">
        <v>26</v>
      </c>
      <c r="B15" s="8" t="s">
        <v>2</v>
      </c>
      <c r="C15" s="48">
        <v>3862</v>
      </c>
      <c r="D15" s="31">
        <f t="shared" si="0"/>
        <v>11.181562870957467</v>
      </c>
      <c r="E15" s="50">
        <v>8699767</v>
      </c>
      <c r="F15" s="31">
        <f t="shared" si="1"/>
        <v>14.805347017697798</v>
      </c>
      <c r="G15" s="50">
        <v>0</v>
      </c>
      <c r="H15" s="65">
        <f t="shared" si="2"/>
        <v>0</v>
      </c>
      <c r="I15" s="50">
        <v>0</v>
      </c>
      <c r="J15" s="31">
        <f t="shared" si="3"/>
        <v>0</v>
      </c>
      <c r="K15" s="50">
        <f t="shared" si="4"/>
        <v>3862</v>
      </c>
      <c r="L15" s="65">
        <f t="shared" si="5"/>
        <v>9.9643944475979165</v>
      </c>
      <c r="M15" s="50">
        <f t="shared" si="7"/>
        <v>8699767</v>
      </c>
      <c r="N15" s="31">
        <f t="shared" si="6"/>
        <v>10.183142877125093</v>
      </c>
    </row>
    <row r="16" spans="1:14" x14ac:dyDescent="0.25">
      <c r="A16" s="42" t="s">
        <v>27</v>
      </c>
      <c r="B16" s="8" t="s">
        <v>3</v>
      </c>
      <c r="C16" s="49">
        <v>1227</v>
      </c>
      <c r="D16" s="31">
        <f t="shared" si="0"/>
        <v>3.5525058629375486</v>
      </c>
      <c r="E16" s="50">
        <v>2750204</v>
      </c>
      <c r="F16" s="31">
        <f t="shared" si="1"/>
        <v>4.6803235752705277</v>
      </c>
      <c r="G16" s="50">
        <v>599</v>
      </c>
      <c r="H16" s="65">
        <f t="shared" si="2"/>
        <v>14.197677174685944</v>
      </c>
      <c r="I16" s="50">
        <v>5402649</v>
      </c>
      <c r="J16" s="31">
        <f t="shared" si="3"/>
        <v>20.255849158017288</v>
      </c>
      <c r="K16" s="50">
        <f t="shared" si="4"/>
        <v>1826</v>
      </c>
      <c r="L16" s="65">
        <f t="shared" si="5"/>
        <v>4.7112854120439653</v>
      </c>
      <c r="M16" s="50">
        <f t="shared" si="7"/>
        <v>8152853</v>
      </c>
      <c r="N16" s="31">
        <f t="shared" si="6"/>
        <v>9.5429759159294658</v>
      </c>
    </row>
    <row r="17" spans="1:20" x14ac:dyDescent="0.25">
      <c r="A17" s="42" t="s">
        <v>28</v>
      </c>
      <c r="B17" s="8" t="s">
        <v>4</v>
      </c>
      <c r="C17" s="48">
        <v>3236</v>
      </c>
      <c r="D17" s="31">
        <f t="shared" si="0"/>
        <v>9.36911896696488</v>
      </c>
      <c r="E17" s="50">
        <v>7009474</v>
      </c>
      <c r="F17" s="31">
        <f t="shared" si="1"/>
        <v>11.928790159728447</v>
      </c>
      <c r="G17" s="50">
        <v>211</v>
      </c>
      <c r="H17" s="65">
        <f t="shared" si="2"/>
        <v>5.0011851149561508</v>
      </c>
      <c r="I17" s="50">
        <v>842514</v>
      </c>
      <c r="J17" s="31">
        <f t="shared" si="3"/>
        <v>3.1587905298896475</v>
      </c>
      <c r="K17" s="50">
        <f t="shared" si="4"/>
        <v>3447</v>
      </c>
      <c r="L17" s="65">
        <f t="shared" si="5"/>
        <v>8.893647763042468</v>
      </c>
      <c r="M17" s="50">
        <f t="shared" si="7"/>
        <v>7851988</v>
      </c>
      <c r="N17" s="31">
        <f t="shared" si="6"/>
        <v>9.1908111646520769</v>
      </c>
    </row>
    <row r="18" spans="1:20" x14ac:dyDescent="0.25">
      <c r="A18" s="42" t="s">
        <v>29</v>
      </c>
      <c r="B18" s="8" t="s">
        <v>5</v>
      </c>
      <c r="C18" s="48">
        <v>3326</v>
      </c>
      <c r="D18" s="31">
        <f t="shared" si="0"/>
        <v>9.6296939691363388</v>
      </c>
      <c r="E18" s="50">
        <v>3938368</v>
      </c>
      <c r="F18" s="31">
        <f t="shared" si="1"/>
        <v>6.702352479485536</v>
      </c>
      <c r="G18" s="50">
        <v>1139</v>
      </c>
      <c r="H18" s="65">
        <f t="shared" si="2"/>
        <v>26.996918701114009</v>
      </c>
      <c r="I18" s="50">
        <v>3465802</v>
      </c>
      <c r="J18" s="31">
        <f t="shared" si="3"/>
        <v>12.994137232227121</v>
      </c>
      <c r="K18" s="50">
        <f t="shared" si="4"/>
        <v>4465</v>
      </c>
      <c r="L18" s="65">
        <f t="shared" si="5"/>
        <v>11.520202280819444</v>
      </c>
      <c r="M18" s="50">
        <f t="shared" si="7"/>
        <v>7404170</v>
      </c>
      <c r="N18" s="31">
        <f t="shared" si="6"/>
        <v>8.6666368187243759</v>
      </c>
    </row>
    <row r="19" spans="1:20" x14ac:dyDescent="0.25">
      <c r="A19" s="42" t="s">
        <v>30</v>
      </c>
      <c r="B19" s="8" t="s">
        <v>6</v>
      </c>
      <c r="C19" s="48">
        <v>5007</v>
      </c>
      <c r="D19" s="31">
        <f t="shared" si="0"/>
        <v>14.496655954138799</v>
      </c>
      <c r="E19" s="50">
        <v>3983138</v>
      </c>
      <c r="F19" s="31">
        <f t="shared" si="1"/>
        <v>6.7785424953770335</v>
      </c>
      <c r="G19" s="50">
        <v>1051</v>
      </c>
      <c r="H19" s="65">
        <f t="shared" si="2"/>
        <v>24.911116378288696</v>
      </c>
      <c r="I19" s="50">
        <v>7021885</v>
      </c>
      <c r="J19" s="31">
        <f t="shared" si="3"/>
        <v>26.326759958854296</v>
      </c>
      <c r="K19" s="50">
        <f t="shared" si="4"/>
        <v>6058</v>
      </c>
      <c r="L19" s="65">
        <f t="shared" si="5"/>
        <v>15.630321482016615</v>
      </c>
      <c r="M19" s="50">
        <f t="shared" si="7"/>
        <v>11005023</v>
      </c>
      <c r="N19" s="31">
        <f t="shared" si="6"/>
        <v>12.881462408711386</v>
      </c>
    </row>
    <row r="20" spans="1:20" x14ac:dyDescent="0.25">
      <c r="A20" s="42" t="s">
        <v>31</v>
      </c>
      <c r="B20" s="8" t="s">
        <v>56</v>
      </c>
      <c r="C20" s="48">
        <v>265</v>
      </c>
      <c r="D20" s="31">
        <f t="shared" si="0"/>
        <v>0.76724861750484963</v>
      </c>
      <c r="E20" s="20">
        <v>114886</v>
      </c>
      <c r="F20" s="31">
        <f t="shared" si="1"/>
        <v>0.19551409796092575</v>
      </c>
      <c r="G20" s="50">
        <v>868</v>
      </c>
      <c r="H20" s="65">
        <f t="shared" si="2"/>
        <v>20.573595638776961</v>
      </c>
      <c r="I20" s="50">
        <v>5148282</v>
      </c>
      <c r="J20" s="31">
        <f t="shared" si="3"/>
        <v>19.302165218383713</v>
      </c>
      <c r="K20" s="50">
        <f t="shared" si="4"/>
        <v>1133</v>
      </c>
      <c r="L20" s="65">
        <f t="shared" si="5"/>
        <v>2.9232674544610147</v>
      </c>
      <c r="M20" s="50">
        <f t="shared" si="7"/>
        <v>5263168</v>
      </c>
      <c r="N20" s="31">
        <f t="shared" si="6"/>
        <v>6.1605778327526153</v>
      </c>
    </row>
    <row r="21" spans="1:20" ht="15.75" thickBot="1" x14ac:dyDescent="0.3">
      <c r="A21" s="55"/>
      <c r="B21" s="56" t="s">
        <v>51</v>
      </c>
      <c r="C21" s="61">
        <f>SUM(C11:C20)</f>
        <v>34539</v>
      </c>
      <c r="D21" s="57">
        <f t="shared" ref="D21:N21" si="8">SUM(D11:D20)</f>
        <v>99.999999999999986</v>
      </c>
      <c r="E21" s="61">
        <f t="shared" si="8"/>
        <v>58760980</v>
      </c>
      <c r="F21" s="57">
        <f t="shared" si="8"/>
        <v>100.00000000000001</v>
      </c>
      <c r="G21" s="61">
        <f>SUM(G11:G20)</f>
        <v>4219</v>
      </c>
      <c r="H21" s="57">
        <f t="shared" si="8"/>
        <v>100</v>
      </c>
      <c r="I21" s="61">
        <f>SUM(I11:I20)</f>
        <v>26672044</v>
      </c>
      <c r="J21" s="58">
        <f t="shared" si="8"/>
        <v>100</v>
      </c>
      <c r="K21" s="61">
        <f t="shared" si="8"/>
        <v>38758</v>
      </c>
      <c r="L21" s="57">
        <f t="shared" si="8"/>
        <v>100</v>
      </c>
      <c r="M21" s="61">
        <f>SUM(M11:M20)+1</f>
        <v>85433025</v>
      </c>
      <c r="N21" s="58">
        <f t="shared" si="8"/>
        <v>99.999998829492455</v>
      </c>
    </row>
    <row r="22" spans="1:20" x14ac:dyDescent="0.25">
      <c r="M22" s="9"/>
    </row>
    <row r="24" spans="1:20" x14ac:dyDescent="0.25">
      <c r="B24" t="s">
        <v>57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62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63</v>
      </c>
      <c r="C26" s="49"/>
      <c r="D26" s="15"/>
      <c r="E26" s="50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8"/>
      <c r="D27" s="15"/>
      <c r="E27" s="50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8"/>
      <c r="D28" s="15"/>
      <c r="E28" s="50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8"/>
      <c r="D29" s="15"/>
      <c r="E29" s="50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8"/>
      <c r="D30" s="15"/>
      <c r="E30" s="50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8"/>
      <c r="D31" s="15"/>
      <c r="E31" s="50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0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8"/>
      <c r="D33" s="15"/>
      <c r="E33" s="50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8"/>
      <c r="D34" s="15"/>
      <c r="E34" s="50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8"/>
      <c r="D35" s="15"/>
      <c r="E35" s="50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8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K11:K13 M11:M13 L11:L13 K14:K20 M14:M21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66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4" t="s">
        <v>65</v>
      </c>
      <c r="D10" s="53" t="s">
        <v>48</v>
      </c>
      <c r="E10" s="68" t="s">
        <v>65</v>
      </c>
      <c r="F10" s="7" t="s">
        <v>48</v>
      </c>
      <c r="G10" s="68" t="s">
        <v>65</v>
      </c>
      <c r="H10" s="53" t="s">
        <v>48</v>
      </c>
      <c r="I10" s="68" t="s">
        <v>65</v>
      </c>
      <c r="J10" s="7" t="s">
        <v>48</v>
      </c>
      <c r="K10" s="68" t="s">
        <v>65</v>
      </c>
      <c r="L10" s="53" t="s">
        <v>48</v>
      </c>
      <c r="M10" s="68" t="s">
        <v>65</v>
      </c>
      <c r="N10" s="11" t="s">
        <v>48</v>
      </c>
    </row>
    <row r="11" spans="1:14" x14ac:dyDescent="0.25">
      <c r="A11" s="54" t="s">
        <v>22</v>
      </c>
      <c r="B11" s="10" t="s">
        <v>9</v>
      </c>
      <c r="C11" s="49">
        <v>492</v>
      </c>
      <c r="D11" s="31">
        <f>C11/C$25*100</f>
        <v>5.5089015787705744</v>
      </c>
      <c r="E11" s="50">
        <v>1489813.21</v>
      </c>
      <c r="F11" s="31">
        <f t="shared" ref="F11:F24" si="0">E11/E$25*100</f>
        <v>5.4099908449408307</v>
      </c>
      <c r="G11" s="50">
        <v>0</v>
      </c>
      <c r="H11" s="65">
        <f t="shared" ref="H11:H24" si="1">G11/G$25*100</f>
        <v>0</v>
      </c>
      <c r="I11" s="62">
        <v>0</v>
      </c>
      <c r="J11" s="31">
        <f t="shared" ref="J11:J24" si="2">I11/I$25*100</f>
        <v>0</v>
      </c>
      <c r="K11" s="50">
        <f>C11+G11</f>
        <v>492</v>
      </c>
      <c r="L11" s="65">
        <f t="shared" ref="L11:L24" si="3">K11/K$25*100</f>
        <v>5.2057983282192364</v>
      </c>
      <c r="M11" s="50">
        <f>E11+I11</f>
        <v>1489813.21</v>
      </c>
      <c r="N11" s="31">
        <f t="shared" ref="N11:N24" si="4">M11/M$25*100</f>
        <v>4.6368621042684071</v>
      </c>
    </row>
    <row r="12" spans="1:14" x14ac:dyDescent="0.25">
      <c r="A12" s="54" t="s">
        <v>23</v>
      </c>
      <c r="B12" s="10" t="s">
        <v>10</v>
      </c>
      <c r="C12" s="48">
        <v>866</v>
      </c>
      <c r="D12" s="31">
        <f t="shared" ref="D12:D24" si="5">C12/C$25*100</f>
        <v>9.6965625349904823</v>
      </c>
      <c r="E12" s="50">
        <v>2654951.0299999998</v>
      </c>
      <c r="F12" s="31">
        <f t="shared" si="0"/>
        <v>9.6409809428835889</v>
      </c>
      <c r="G12" s="50">
        <v>0</v>
      </c>
      <c r="H12" s="65">
        <f t="shared" si="1"/>
        <v>0</v>
      </c>
      <c r="I12" s="62">
        <v>0</v>
      </c>
      <c r="J12" s="31">
        <f t="shared" si="2"/>
        <v>0</v>
      </c>
      <c r="K12" s="50">
        <f t="shared" ref="K12:K24" si="6">C12+G12</f>
        <v>866</v>
      </c>
      <c r="L12" s="65">
        <f t="shared" si="3"/>
        <v>9.1630515289387375</v>
      </c>
      <c r="M12" s="50">
        <f t="shared" ref="M12:M24" si="7">E12+I12</f>
        <v>2654951.0299999998</v>
      </c>
      <c r="N12" s="31">
        <f t="shared" si="4"/>
        <v>8.2632116140891068</v>
      </c>
    </row>
    <row r="13" spans="1:14" x14ac:dyDescent="0.25">
      <c r="A13" s="54" t="s">
        <v>24</v>
      </c>
      <c r="B13" s="10" t="s">
        <v>11</v>
      </c>
      <c r="C13" s="48">
        <v>1371</v>
      </c>
      <c r="D13" s="31">
        <f t="shared" si="5"/>
        <v>15.351024521330197</v>
      </c>
      <c r="E13" s="50">
        <v>4515367.04</v>
      </c>
      <c r="F13" s="31">
        <f t="shared" si="0"/>
        <v>16.396749729415795</v>
      </c>
      <c r="G13" s="50">
        <v>0</v>
      </c>
      <c r="H13" s="65">
        <f t="shared" si="1"/>
        <v>0</v>
      </c>
      <c r="I13" s="62">
        <v>0</v>
      </c>
      <c r="J13" s="31">
        <f t="shared" si="2"/>
        <v>0</v>
      </c>
      <c r="K13" s="50">
        <f t="shared" si="6"/>
        <v>1371</v>
      </c>
      <c r="L13" s="65">
        <f t="shared" si="3"/>
        <v>14.506401439001163</v>
      </c>
      <c r="M13" s="50">
        <f t="shared" si="7"/>
        <v>4515367.04</v>
      </c>
      <c r="N13" s="31">
        <f t="shared" si="4"/>
        <v>14.053529780849914</v>
      </c>
    </row>
    <row r="14" spans="1:14" x14ac:dyDescent="0.25">
      <c r="A14" s="54" t="s">
        <v>25</v>
      </c>
      <c r="B14" s="10" t="s">
        <v>19</v>
      </c>
      <c r="C14" s="48">
        <v>397</v>
      </c>
      <c r="D14" s="31">
        <f t="shared" si="5"/>
        <v>4.4451909080730037</v>
      </c>
      <c r="E14" s="50">
        <v>1221564.9000000001</v>
      </c>
      <c r="F14" s="31">
        <f t="shared" si="0"/>
        <v>4.4358949706863333</v>
      </c>
      <c r="G14" s="50">
        <v>0</v>
      </c>
      <c r="H14" s="65">
        <f t="shared" si="1"/>
        <v>0</v>
      </c>
      <c r="I14" s="62">
        <v>0</v>
      </c>
      <c r="J14" s="31">
        <f t="shared" si="2"/>
        <v>0</v>
      </c>
      <c r="K14" s="50">
        <f t="shared" si="6"/>
        <v>397</v>
      </c>
      <c r="L14" s="65">
        <f t="shared" si="3"/>
        <v>4.2006136916728387</v>
      </c>
      <c r="M14" s="50">
        <f t="shared" si="7"/>
        <v>1221564.9000000001</v>
      </c>
      <c r="N14" s="31">
        <f t="shared" si="4"/>
        <v>3.8019719215098293</v>
      </c>
    </row>
    <row r="15" spans="1:14" x14ac:dyDescent="0.25">
      <c r="A15" s="54" t="s">
        <v>26</v>
      </c>
      <c r="B15" s="10" t="s">
        <v>13</v>
      </c>
      <c r="C15" s="48">
        <v>452</v>
      </c>
      <c r="D15" s="31">
        <f t="shared" si="5"/>
        <v>5.0610234016347553</v>
      </c>
      <c r="E15" s="50">
        <v>1605006.27</v>
      </c>
      <c r="F15" s="31">
        <f t="shared" si="0"/>
        <v>5.8282938884483579</v>
      </c>
      <c r="G15" s="50">
        <v>420</v>
      </c>
      <c r="H15" s="65">
        <f t="shared" si="1"/>
        <v>80.769230769230774</v>
      </c>
      <c r="I15" s="62">
        <v>3494858.76</v>
      </c>
      <c r="J15" s="31">
        <f t="shared" si="2"/>
        <v>76.114377653342544</v>
      </c>
      <c r="K15" s="50">
        <f t="shared" si="6"/>
        <v>872</v>
      </c>
      <c r="L15" s="65">
        <f t="shared" si="3"/>
        <v>9.2265368744048253</v>
      </c>
      <c r="M15" s="50">
        <f t="shared" si="7"/>
        <v>5099865.0299999993</v>
      </c>
      <c r="N15" s="31">
        <f t="shared" si="4"/>
        <v>15.872708562230201</v>
      </c>
    </row>
    <row r="16" spans="1:14" x14ac:dyDescent="0.25">
      <c r="A16" s="54" t="s">
        <v>27</v>
      </c>
      <c r="B16" s="10" t="s">
        <v>14</v>
      </c>
      <c r="C16" s="48">
        <v>239</v>
      </c>
      <c r="D16" s="31">
        <f t="shared" si="5"/>
        <v>2.6760721083865189</v>
      </c>
      <c r="E16" s="50">
        <v>821652.18</v>
      </c>
      <c r="F16" s="31">
        <f t="shared" si="0"/>
        <v>2.9836832843801111</v>
      </c>
      <c r="G16" s="50">
        <v>0</v>
      </c>
      <c r="H16" s="65">
        <f t="shared" si="1"/>
        <v>0</v>
      </c>
      <c r="I16" s="62">
        <v>0</v>
      </c>
      <c r="J16" s="31">
        <f t="shared" si="2"/>
        <v>0</v>
      </c>
      <c r="K16" s="50">
        <f t="shared" si="6"/>
        <v>239</v>
      </c>
      <c r="L16" s="65">
        <f t="shared" si="3"/>
        <v>2.5288329277325152</v>
      </c>
      <c r="M16" s="50">
        <f t="shared" si="7"/>
        <v>821652.18</v>
      </c>
      <c r="N16" s="31">
        <f t="shared" si="4"/>
        <v>2.5572923040006632</v>
      </c>
    </row>
    <row r="17" spans="1:14" x14ac:dyDescent="0.25">
      <c r="A17" s="54" t="s">
        <v>28</v>
      </c>
      <c r="B17" s="10" t="s">
        <v>15</v>
      </c>
      <c r="C17" s="49">
        <v>946</v>
      </c>
      <c r="D17" s="31">
        <f t="shared" si="5"/>
        <v>10.592318889262121</v>
      </c>
      <c r="E17" s="50">
        <v>2658487.75</v>
      </c>
      <c r="F17" s="31">
        <f t="shared" si="0"/>
        <v>9.6538239105071089</v>
      </c>
      <c r="G17" s="50">
        <v>0</v>
      </c>
      <c r="H17" s="65">
        <f t="shared" si="1"/>
        <v>0</v>
      </c>
      <c r="I17" s="62">
        <v>0</v>
      </c>
      <c r="J17" s="31">
        <f t="shared" si="2"/>
        <v>0</v>
      </c>
      <c r="K17" s="50">
        <f t="shared" si="6"/>
        <v>946</v>
      </c>
      <c r="L17" s="65">
        <f t="shared" si="3"/>
        <v>10.009522801819912</v>
      </c>
      <c r="M17" s="50">
        <f t="shared" si="7"/>
        <v>2658487.75</v>
      </c>
      <c r="N17" s="31">
        <f t="shared" si="4"/>
        <v>8.2742192241917234</v>
      </c>
    </row>
    <row r="18" spans="1:14" x14ac:dyDescent="0.25">
      <c r="A18" s="54" t="s">
        <v>29</v>
      </c>
      <c r="B18" s="10" t="s">
        <v>16</v>
      </c>
      <c r="C18" s="48">
        <v>435</v>
      </c>
      <c r="D18" s="31">
        <f t="shared" si="5"/>
        <v>4.870675176352032</v>
      </c>
      <c r="E18" s="50">
        <v>1264182.56</v>
      </c>
      <c r="F18" s="31">
        <f t="shared" si="0"/>
        <v>4.5906533987128917</v>
      </c>
      <c r="G18" s="50">
        <v>0</v>
      </c>
      <c r="H18" s="65">
        <f t="shared" si="1"/>
        <v>0</v>
      </c>
      <c r="I18" s="62">
        <v>0</v>
      </c>
      <c r="J18" s="31">
        <f t="shared" si="2"/>
        <v>0</v>
      </c>
      <c r="K18" s="50">
        <f t="shared" si="6"/>
        <v>435</v>
      </c>
      <c r="L18" s="65">
        <f t="shared" si="3"/>
        <v>4.6026875462913983</v>
      </c>
      <c r="M18" s="50">
        <f t="shared" si="7"/>
        <v>1264182.56</v>
      </c>
      <c r="N18" s="31">
        <f t="shared" si="4"/>
        <v>3.9346141959239453</v>
      </c>
    </row>
    <row r="19" spans="1:14" x14ac:dyDescent="0.25">
      <c r="A19" s="54" t="s">
        <v>30</v>
      </c>
      <c r="B19" s="10" t="s">
        <v>8</v>
      </c>
      <c r="C19" s="48">
        <v>779</v>
      </c>
      <c r="D19" s="31">
        <f t="shared" si="5"/>
        <v>8.7224274997200766</v>
      </c>
      <c r="E19" s="50">
        <v>2220196.8499999996</v>
      </c>
      <c r="F19" s="31">
        <f t="shared" si="0"/>
        <v>8.0622487113444699</v>
      </c>
      <c r="G19" s="50">
        <v>0</v>
      </c>
      <c r="H19" s="65">
        <f t="shared" si="1"/>
        <v>0</v>
      </c>
      <c r="I19" s="62">
        <v>0</v>
      </c>
      <c r="J19" s="31">
        <f t="shared" si="2"/>
        <v>0</v>
      </c>
      <c r="K19" s="50">
        <f t="shared" si="6"/>
        <v>779</v>
      </c>
      <c r="L19" s="65">
        <f t="shared" si="3"/>
        <v>8.2425140196804563</v>
      </c>
      <c r="M19" s="50">
        <f t="shared" si="7"/>
        <v>2220196.8499999996</v>
      </c>
      <c r="N19" s="31">
        <f t="shared" si="4"/>
        <v>6.9100921972500746</v>
      </c>
    </row>
    <row r="20" spans="1:14" x14ac:dyDescent="0.25">
      <c r="A20" s="54" t="s">
        <v>31</v>
      </c>
      <c r="B20" s="10" t="s">
        <v>12</v>
      </c>
      <c r="C20" s="48">
        <v>377</v>
      </c>
      <c r="D20" s="31">
        <f t="shared" si="5"/>
        <v>4.2212518195050945</v>
      </c>
      <c r="E20" s="50">
        <v>1108542.27</v>
      </c>
      <c r="F20" s="31">
        <f t="shared" si="0"/>
        <v>4.0254734564542671</v>
      </c>
      <c r="G20" s="50">
        <v>0</v>
      </c>
      <c r="H20" s="65">
        <f t="shared" si="1"/>
        <v>0</v>
      </c>
      <c r="I20" s="62">
        <v>0</v>
      </c>
      <c r="J20" s="31">
        <f t="shared" si="2"/>
        <v>0</v>
      </c>
      <c r="K20" s="50">
        <f t="shared" si="6"/>
        <v>377</v>
      </c>
      <c r="L20" s="65">
        <f t="shared" si="3"/>
        <v>3.9889958734525441</v>
      </c>
      <c r="M20" s="50">
        <f t="shared" si="7"/>
        <v>1108542.27</v>
      </c>
      <c r="N20" s="31">
        <f t="shared" si="4"/>
        <v>3.4502027557821666</v>
      </c>
    </row>
    <row r="21" spans="1:14" x14ac:dyDescent="0.25">
      <c r="A21" s="54" t="s">
        <v>32</v>
      </c>
      <c r="B21" s="10" t="s">
        <v>52</v>
      </c>
      <c r="C21" s="48">
        <v>818</v>
      </c>
      <c r="D21" s="31">
        <f t="shared" si="5"/>
        <v>9.1591087224275007</v>
      </c>
      <c r="E21" s="48">
        <v>2073359.53</v>
      </c>
      <c r="F21" s="31">
        <f t="shared" si="0"/>
        <v>7.5290351839280731</v>
      </c>
      <c r="G21" s="50">
        <v>0</v>
      </c>
      <c r="H21" s="65">
        <f t="shared" si="1"/>
        <v>0</v>
      </c>
      <c r="I21" s="62">
        <v>0</v>
      </c>
      <c r="J21" s="31">
        <f t="shared" si="2"/>
        <v>0</v>
      </c>
      <c r="K21" s="50">
        <f t="shared" si="6"/>
        <v>818</v>
      </c>
      <c r="L21" s="65">
        <f t="shared" si="3"/>
        <v>8.6551687652100302</v>
      </c>
      <c r="M21" s="50">
        <f t="shared" si="7"/>
        <v>2073359.53</v>
      </c>
      <c r="N21" s="31">
        <f t="shared" si="4"/>
        <v>6.4530789287207053</v>
      </c>
    </row>
    <row r="22" spans="1:14" x14ac:dyDescent="0.25">
      <c r="A22" s="54" t="s">
        <v>33</v>
      </c>
      <c r="B22" s="10" t="s">
        <v>18</v>
      </c>
      <c r="C22" s="48">
        <v>79</v>
      </c>
      <c r="D22" s="31">
        <f t="shared" si="5"/>
        <v>0.88455939984324261</v>
      </c>
      <c r="E22" s="50">
        <v>245794.44</v>
      </c>
      <c r="F22" s="31">
        <f t="shared" si="0"/>
        <v>0.8925586517905546</v>
      </c>
      <c r="G22" s="50">
        <v>0</v>
      </c>
      <c r="H22" s="65">
        <f t="shared" si="1"/>
        <v>0</v>
      </c>
      <c r="I22" s="62">
        <v>0</v>
      </c>
      <c r="J22" s="31">
        <f t="shared" si="2"/>
        <v>0</v>
      </c>
      <c r="K22" s="50">
        <f t="shared" si="6"/>
        <v>79</v>
      </c>
      <c r="L22" s="65">
        <f t="shared" si="3"/>
        <v>0.83589038197016186</v>
      </c>
      <c r="M22" s="50">
        <f t="shared" si="7"/>
        <v>245794.44</v>
      </c>
      <c r="N22" s="31">
        <f t="shared" si="4"/>
        <v>0.7650052480578251</v>
      </c>
    </row>
    <row r="23" spans="1:14" x14ac:dyDescent="0.25">
      <c r="A23" s="54" t="s">
        <v>34</v>
      </c>
      <c r="B23" s="10" t="s">
        <v>17</v>
      </c>
      <c r="C23" s="48">
        <v>470</v>
      </c>
      <c r="D23" s="31">
        <f t="shared" si="5"/>
        <v>5.2625685813458736</v>
      </c>
      <c r="E23" s="50">
        <v>1179018.1399999999</v>
      </c>
      <c r="F23" s="31">
        <f t="shared" si="0"/>
        <v>4.2813940033590967</v>
      </c>
      <c r="G23" s="50">
        <v>0</v>
      </c>
      <c r="H23" s="65">
        <f t="shared" si="1"/>
        <v>0</v>
      </c>
      <c r="I23" s="62">
        <v>0</v>
      </c>
      <c r="J23" s="31">
        <f t="shared" si="2"/>
        <v>0</v>
      </c>
      <c r="K23" s="50">
        <f t="shared" si="6"/>
        <v>470</v>
      </c>
      <c r="L23" s="65">
        <f t="shared" si="3"/>
        <v>4.9730187281769123</v>
      </c>
      <c r="M23" s="50">
        <f t="shared" si="7"/>
        <v>1179018.1399999999</v>
      </c>
      <c r="N23" s="31">
        <f t="shared" si="4"/>
        <v>3.6695503147075885</v>
      </c>
    </row>
    <row r="24" spans="1:14" x14ac:dyDescent="0.25">
      <c r="A24" s="54" t="s">
        <v>35</v>
      </c>
      <c r="B24" s="10" t="s">
        <v>21</v>
      </c>
      <c r="C24" s="48">
        <v>1210</v>
      </c>
      <c r="D24" s="31">
        <f t="shared" si="5"/>
        <v>13.548314858358527</v>
      </c>
      <c r="E24" s="51">
        <v>4480247.4000000004</v>
      </c>
      <c r="F24" s="31">
        <f t="shared" si="0"/>
        <v>16.269219023148519</v>
      </c>
      <c r="G24" s="50">
        <v>100</v>
      </c>
      <c r="H24" s="65">
        <f t="shared" si="1"/>
        <v>19.230769230769234</v>
      </c>
      <c r="I24" s="62">
        <v>1096729.4099999999</v>
      </c>
      <c r="J24" s="31">
        <f t="shared" si="2"/>
        <v>23.885622346657449</v>
      </c>
      <c r="K24" s="50">
        <f t="shared" si="6"/>
        <v>1310</v>
      </c>
      <c r="L24" s="65">
        <f t="shared" si="3"/>
        <v>13.860967093429267</v>
      </c>
      <c r="M24" s="50">
        <f t="shared" si="7"/>
        <v>5576976.8100000005</v>
      </c>
      <c r="N24" s="31">
        <f t="shared" si="4"/>
        <v>17.35766084841784</v>
      </c>
    </row>
    <row r="25" spans="1:14" ht="15.75" thickBot="1" x14ac:dyDescent="0.3">
      <c r="A25" s="55"/>
      <c r="B25" s="56" t="s">
        <v>51</v>
      </c>
      <c r="C25" s="61">
        <f>SUM(C11:C24)</f>
        <v>8931</v>
      </c>
      <c r="D25" s="57">
        <f t="shared" ref="D25:N25" si="8">SUM(D11:D24)</f>
        <v>100</v>
      </c>
      <c r="E25" s="61">
        <f>SUM(E11:E24)</f>
        <v>27538183.57</v>
      </c>
      <c r="F25" s="57">
        <f t="shared" si="8"/>
        <v>99.999999999999986</v>
      </c>
      <c r="G25" s="61">
        <f>SUM(G11:G24)</f>
        <v>520</v>
      </c>
      <c r="H25" s="57">
        <f t="shared" si="8"/>
        <v>100</v>
      </c>
      <c r="I25" s="61">
        <f t="shared" si="8"/>
        <v>4591588.17</v>
      </c>
      <c r="J25" s="58">
        <f t="shared" si="8"/>
        <v>100</v>
      </c>
      <c r="K25" s="61">
        <f>SUM(K11:K24)</f>
        <v>9451</v>
      </c>
      <c r="L25" s="57">
        <f t="shared" si="8"/>
        <v>100</v>
      </c>
      <c r="M25" s="61">
        <f>SUM(M11:M24)</f>
        <v>32129771.740000002</v>
      </c>
      <c r="N25" s="58">
        <f t="shared" si="8"/>
        <v>99.999999999999986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9"/>
      <c r="J31" s="14"/>
      <c r="K31" s="14"/>
      <c r="L31" s="14"/>
      <c r="M31" s="69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K11:K24 M12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2024-04-23T10:40:14Z</cp:lastPrinted>
  <dcterms:created xsi:type="dcterms:W3CDTF">2018-01-08T12:56:16Z</dcterms:created>
  <dcterms:modified xsi:type="dcterms:W3CDTF">2025-05-22T10:02:01Z</dcterms:modified>
</cp:coreProperties>
</file>