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 (2024-2025)/II - 2025/Jezici/BS EVLADA 0X0425/"/>
    </mc:Choice>
  </mc:AlternateContent>
  <xr:revisionPtr revIDLastSave="37" documentId="13_ncr:1_{969483A9-1243-48BA-A008-2FC92D1F2FA4}" xr6:coauthVersionLast="47" xr6:coauthVersionMax="47" xr10:uidLastSave="{72C5EF00-21ED-401D-938E-9072AAB3DBF7}"/>
  <bookViews>
    <workbookView xWindow="-120" yWindow="-120" windowWidth="19440" windowHeight="14880" xr2:uid="{00000000-000D-0000-FFFF-FFFF00000000}"/>
  </bookViews>
  <sheets>
    <sheet name="BiH" sheetId="25" r:id="rId1"/>
    <sheet name="Teritorija FBiH" sheetId="22" state="hidden" r:id="rId2"/>
    <sheet name="FBiH" sheetId="23" r:id="rId3"/>
    <sheet name="RS" sheetId="24" r:id="rId4"/>
    <sheet name="Teritorija RS" sheetId="21" state="hidden" r:id="rId5"/>
  </sheets>
  <definedNames>
    <definedName name="_xlnm.Print_Area" localSheetId="0">BiH!$A$1:$H$44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3" l="1"/>
  <c r="F13" i="23" s="1"/>
  <c r="C21" i="23"/>
  <c r="D16" i="23" s="1"/>
  <c r="C25" i="24"/>
  <c r="D23" i="24" s="1"/>
  <c r="E25" i="24"/>
  <c r="F24" i="24" s="1"/>
  <c r="F19" i="24"/>
  <c r="F13" i="24"/>
  <c r="I21" i="23"/>
  <c r="G20" i="23"/>
  <c r="G19" i="23"/>
  <c r="G18" i="23"/>
  <c r="G17" i="23"/>
  <c r="G16" i="23"/>
  <c r="G15" i="23"/>
  <c r="G14" i="23"/>
  <c r="G13" i="23"/>
  <c r="G12" i="23"/>
  <c r="G11" i="23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F11" i="23" l="1"/>
  <c r="D14" i="23"/>
  <c r="F14" i="23"/>
  <c r="F20" i="23"/>
  <c r="F16" i="23"/>
  <c r="D17" i="23"/>
  <c r="D15" i="23"/>
  <c r="F15" i="23"/>
  <c r="F17" i="23"/>
  <c r="D12" i="23"/>
  <c r="F18" i="23"/>
  <c r="F12" i="23"/>
  <c r="D19" i="23"/>
  <c r="D18" i="23"/>
  <c r="D13" i="23"/>
  <c r="F19" i="23"/>
  <c r="D20" i="23"/>
  <c r="D11" i="23"/>
  <c r="D19" i="24"/>
  <c r="D14" i="24"/>
  <c r="D20" i="24"/>
  <c r="F20" i="24"/>
  <c r="D21" i="24"/>
  <c r="F15" i="24"/>
  <c r="F21" i="24"/>
  <c r="F14" i="24"/>
  <c r="D15" i="24"/>
  <c r="D22" i="24"/>
  <c r="F11" i="24"/>
  <c r="F23" i="24"/>
  <c r="D12" i="24"/>
  <c r="D18" i="24"/>
  <c r="D24" i="24"/>
  <c r="D13" i="24"/>
  <c r="D16" i="24"/>
  <c r="F16" i="24"/>
  <c r="F22" i="24"/>
  <c r="D11" i="24"/>
  <c r="D17" i="24"/>
  <c r="F17" i="24"/>
  <c r="F12" i="24"/>
  <c r="F18" i="24"/>
  <c r="G21" i="23"/>
  <c r="G11" i="25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J11" i="23"/>
  <c r="M20" i="23"/>
  <c r="M19" i="23"/>
  <c r="M18" i="23"/>
  <c r="M17" i="23"/>
  <c r="M16" i="23"/>
  <c r="M15" i="23"/>
  <c r="M14" i="23"/>
  <c r="M13" i="23"/>
  <c r="M12" i="23"/>
  <c r="M11" i="23"/>
  <c r="M34" i="25"/>
  <c r="M32" i="25"/>
  <c r="M30" i="25"/>
  <c r="M24" i="25"/>
  <c r="M22" i="25"/>
  <c r="M18" i="25"/>
  <c r="M16" i="25"/>
  <c r="M13" i="25"/>
  <c r="F21" i="23" l="1"/>
  <c r="H19" i="23"/>
  <c r="L19" i="23"/>
  <c r="D21" i="23"/>
  <c r="M25" i="24"/>
  <c r="N18" i="24" s="1"/>
  <c r="D25" i="24"/>
  <c r="F25" i="24"/>
  <c r="H18" i="23"/>
  <c r="H17" i="23"/>
  <c r="H16" i="23"/>
  <c r="H11" i="23"/>
  <c r="H15" i="23"/>
  <c r="H20" i="23"/>
  <c r="H13" i="23"/>
  <c r="H12" i="23"/>
  <c r="H14" i="23"/>
  <c r="J20" i="23"/>
  <c r="J13" i="23"/>
  <c r="J19" i="23"/>
  <c r="J14" i="23"/>
  <c r="J17" i="23"/>
  <c r="J12" i="23"/>
  <c r="J18" i="23"/>
  <c r="J13" i="24"/>
  <c r="J15" i="23"/>
  <c r="J16" i="23"/>
  <c r="M21" i="23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N15" i="23" l="1"/>
  <c r="M35" i="25"/>
  <c r="N30" i="25" s="1"/>
  <c r="H21" i="23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25" i="24" l="1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<sst xmlns="http://schemas.openxmlformats.org/spreadsheetml/2006/main" count="333" uniqueCount="90">
  <si>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</si>
  <si>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</si>
  <si>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</si>
  <si>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</si>
  <si>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</si>
  <si>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</si>
  <si>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</si>
  <si>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</si>
  <si>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</si>
  <si>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</si>
  <si>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</si>
  <si>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</si>
  <si>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</si>
  <si>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</si>
  <si>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</si>
  <si>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</si>
  <si>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</si>
  <si>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</si>
  <si>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</si>
  <si>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</si>
  <si>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</si>
  <si>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</si>
  <si>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</si>
  <si>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</si>
  <si>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</si>
  <si>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</si>
  <si>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</si>
  <si>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</si>
  <si>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</si>
  <si>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</si>
  <si>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</si>
  <si>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</si>
  <si>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</si>
  <si>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</si>
  <si>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</si>
  <si>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</si>
  <si>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</si>
  <si>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</si>
  <si>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</si>
  <si>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</si>
  <si>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</si>
  <si>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</si>
  <si>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</si>
  <si>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</si>
  <si>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</si>
  <si>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</si>
  <si>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</si>
  <si>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</si>
  <si>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</si>
  <si>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</si>
  <si>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</si>
  <si>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</si>
  <si>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</si>
  <si>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</si>
  <si>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</si>
  <si>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</si>
  <si>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</si>
  <si>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</si>
  <si>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</si>
  <si>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</si>
  <si>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</si>
  <si>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</si>
  <si>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</si>
  <si>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</si>
  <si>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</si>
  <si>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</si>
  <si>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</si>
  <si>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</si>
  <si>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</si>
  <si>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</si>
  <si>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</si>
  <si>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</si>
  <si>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</si>
  <si>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</si>
  <si>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</si>
  <si>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</si>
  <si>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</si>
  <si>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</si>
  <si>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</si>
  <si>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</si>
  <si>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</si>
  <si>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</si>
  <si>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I-II-2024</t>
  </si>
  <si>
    <t>ASA Central osiguranje d.d.*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</si>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</sst>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69" fontId="32" fillId="3" borderId="3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1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7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7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7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7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7"/>
      <c r="B5" s="1"/>
      <c r="C5" s="75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7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8"/>
      <c r="B7" s="76"/>
      <c r="C7" s="76"/>
      <c r="D7" s="76"/>
      <c r="E7" s="76"/>
      <c r="F7" s="76"/>
      <c r="G7" s="76"/>
      <c r="H7" s="76"/>
      <c r="O7" s="1"/>
      <c r="P7" s="1"/>
      <c r="Q7" s="1"/>
      <c r="R7" s="1"/>
      <c r="S7" s="1"/>
    </row>
    <row r="8" spans="1:19" ht="24.75" customHeight="1" x14ac:dyDescent="0.25">
      <c r="A8" s="84" t="s">
        <v>59</v>
      </c>
      <c r="B8" s="87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1"/>
      <c r="O8" s="1"/>
      <c r="P8" s="1"/>
      <c r="Q8" s="1"/>
      <c r="R8" s="1"/>
      <c r="S8" s="1"/>
    </row>
    <row r="9" spans="1:19" ht="21.75" customHeight="1" x14ac:dyDescent="0.25">
      <c r="A9" s="85"/>
      <c r="B9" s="82"/>
      <c r="C9" s="82" t="s">
        <v>82</v>
      </c>
      <c r="D9" s="82"/>
      <c r="E9" s="82" t="s">
        <v>82</v>
      </c>
      <c r="F9" s="82"/>
      <c r="G9" s="82" t="s">
        <v>82</v>
      </c>
      <c r="H9" s="82"/>
      <c r="I9" s="82" t="s">
        <v>89</v>
      </c>
      <c r="J9" s="82"/>
      <c r="K9" s="82" t="s">
        <v>89</v>
      </c>
      <c r="L9" s="82"/>
      <c r="M9" s="82" t="s">
        <v>89</v>
      </c>
      <c r="N9" s="83"/>
      <c r="O9" s="1"/>
      <c r="P9" s="1"/>
      <c r="Q9" s="1"/>
      <c r="R9" s="1"/>
      <c r="S9" s="1"/>
    </row>
    <row r="10" spans="1:19" ht="18.75" customHeight="1" thickBot="1" x14ac:dyDescent="0.3">
      <c r="A10" s="86"/>
      <c r="B10" s="88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4" t="s">
        <v>76</v>
      </c>
      <c r="I10" s="67" t="s">
        <v>26</v>
      </c>
      <c r="J10" s="74" t="s">
        <v>76</v>
      </c>
      <c r="K10" s="67" t="s">
        <v>26</v>
      </c>
      <c r="L10" s="74" t="s">
        <v>76</v>
      </c>
      <c r="M10" s="67" t="s">
        <v>26</v>
      </c>
      <c r="N10" s="66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14600755</v>
      </c>
      <c r="D11" s="69">
        <f t="shared" ref="D11:D26" si="0">C11/C$35*100</f>
        <v>10.601799873245337</v>
      </c>
      <c r="E11" s="61">
        <f>FBiH!E11</f>
        <v>1562245</v>
      </c>
      <c r="F11" s="70">
        <f t="shared" ref="F11:F34" si="1">E11/E$35*100</f>
        <v>5.1224926428998865</v>
      </c>
      <c r="G11" s="61">
        <f>C11+E11</f>
        <v>16163000</v>
      </c>
      <c r="H11" s="70">
        <f t="shared" ref="H11:H34" si="2">G11/G$35*100</f>
        <v>9.6084032051940049</v>
      </c>
      <c r="I11" s="61">
        <f>FBiH!I11</f>
        <v>16540977</v>
      </c>
      <c r="J11" s="69">
        <f t="shared" ref="J11:J34" si="3">I11/I$35*100</f>
        <v>11.459648477868123</v>
      </c>
      <c r="K11" s="61">
        <f>FBiH!K11</f>
        <v>1882161</v>
      </c>
      <c r="L11" s="70">
        <f t="shared" ref="L11:L34" si="4">K11/K$35*100</f>
        <v>5.8287876330544472</v>
      </c>
      <c r="M11" s="61">
        <f t="shared" ref="M11:M34" si="5">I11+K11</f>
        <v>18423138</v>
      </c>
      <c r="N11" s="70">
        <f t="shared" ref="N11:N34" si="6">M11/M$35*100</f>
        <v>10.430248007436889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83</v>
      </c>
      <c r="C12" s="61">
        <f>FBiH!C12</f>
        <v>18167040</v>
      </c>
      <c r="D12" s="69">
        <f t="shared" si="0"/>
        <v>13.191326227256258</v>
      </c>
      <c r="E12" s="61">
        <f>FBiH!E12</f>
        <v>0</v>
      </c>
      <c r="F12" s="70">
        <f t="shared" si="1"/>
        <v>0</v>
      </c>
      <c r="G12" s="61">
        <f t="shared" ref="G12:G34" si="7">C12+E12</f>
        <v>18167040</v>
      </c>
      <c r="H12" s="70">
        <f t="shared" si="2"/>
        <v>10.799742953961992</v>
      </c>
      <c r="I12" s="61">
        <f>FBiH!I12</f>
        <v>21280756</v>
      </c>
      <c r="J12" s="69">
        <f t="shared" si="3"/>
        <v>14.743384450826753</v>
      </c>
      <c r="K12" s="61">
        <f>FBiH!K12</f>
        <v>0</v>
      </c>
      <c r="L12" s="70">
        <f t="shared" si="4"/>
        <v>0</v>
      </c>
      <c r="M12" s="61">
        <f t="shared" si="5"/>
        <v>21280756</v>
      </c>
      <c r="N12" s="70">
        <f t="shared" si="6"/>
        <v>12.048086643315086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2635031</v>
      </c>
      <c r="D13" s="69">
        <f t="shared" si="0"/>
        <v>1.9133305998078547</v>
      </c>
      <c r="E13" s="61">
        <f>RS!E11</f>
        <v>0</v>
      </c>
      <c r="F13" s="70">
        <f t="shared" si="1"/>
        <v>0</v>
      </c>
      <c r="G13" s="61">
        <f t="shared" si="7"/>
        <v>2635031</v>
      </c>
      <c r="H13" s="70">
        <f t="shared" si="2"/>
        <v>1.5664443671462949</v>
      </c>
      <c r="I13" s="61">
        <f>RS!I11</f>
        <v>2651610.09</v>
      </c>
      <c r="J13" s="69">
        <f t="shared" si="3"/>
        <v>1.837045026528255</v>
      </c>
      <c r="K13" s="61">
        <f>RS!K11</f>
        <v>0</v>
      </c>
      <c r="L13" s="70">
        <f t="shared" si="4"/>
        <v>0</v>
      </c>
      <c r="M13" s="61">
        <f t="shared" si="5"/>
        <v>2651610.09</v>
      </c>
      <c r="N13" s="70">
        <f t="shared" si="6"/>
        <v>1.501207387021801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4113504</v>
      </c>
      <c r="D14" s="69">
        <f t="shared" si="0"/>
        <v>2.9868692533909504</v>
      </c>
      <c r="E14" s="61">
        <f>FBiH!E13</f>
        <v>0</v>
      </c>
      <c r="F14" s="70">
        <f t="shared" si="1"/>
        <v>0</v>
      </c>
      <c r="G14" s="61">
        <f t="shared" si="7"/>
        <v>4113504</v>
      </c>
      <c r="H14" s="70">
        <f t="shared" si="2"/>
        <v>2.4453508023373356</v>
      </c>
      <c r="I14" s="61">
        <f>FBiH!I13</f>
        <v>4897297</v>
      </c>
      <c r="J14" s="69">
        <f t="shared" si="3"/>
        <v>3.3928650110400445</v>
      </c>
      <c r="K14" s="61">
        <f>FBiH!K13</f>
        <v>0</v>
      </c>
      <c r="L14" s="70">
        <f t="shared" si="4"/>
        <v>0</v>
      </c>
      <c r="M14" s="61">
        <f t="shared" si="5"/>
        <v>4897297</v>
      </c>
      <c r="N14" s="70">
        <f t="shared" si="6"/>
        <v>2.7726016206401241</v>
      </c>
      <c r="O14" s="1"/>
      <c r="P14" s="1"/>
      <c r="Q14" s="1"/>
      <c r="R14" s="1"/>
      <c r="S14" s="1"/>
    </row>
    <row r="15" spans="1:19" ht="15" customHeight="1" x14ac:dyDescent="0.25">
      <c r="A15" s="15" t="s">
        <v>31</v>
      </c>
      <c r="B15" s="7" t="s">
        <v>2</v>
      </c>
      <c r="C15" s="61">
        <f>FBiH!C14</f>
        <v>7669377</v>
      </c>
      <c r="D15" s="69">
        <f t="shared" si="0"/>
        <v>5.5688353175209562</v>
      </c>
      <c r="E15" s="61">
        <f>FBiH!E14</f>
        <v>1498692</v>
      </c>
      <c r="F15" s="70">
        <f t="shared" si="1"/>
        <v>4.9141067783688959</v>
      </c>
      <c r="G15" s="61">
        <f t="shared" si="7"/>
        <v>9168069</v>
      </c>
      <c r="H15" s="70">
        <f t="shared" si="2"/>
        <v>5.4501332404281255</v>
      </c>
      <c r="I15" s="61">
        <f>FBiH!I14</f>
        <v>8357361</v>
      </c>
      <c r="J15" s="69">
        <f t="shared" si="3"/>
        <v>5.79000982001513</v>
      </c>
      <c r="K15" s="61">
        <f>FBiH!K14</f>
        <v>1922625</v>
      </c>
      <c r="L15" s="70">
        <f t="shared" si="4"/>
        <v>5.9540989442461649</v>
      </c>
      <c r="M15" s="61">
        <f t="shared" si="5"/>
        <v>10279986</v>
      </c>
      <c r="N15" s="70">
        <f t="shared" si="6"/>
        <v>5.8200076172136965</v>
      </c>
      <c r="O15" s="1"/>
      <c r="P15" s="1"/>
      <c r="Q15" s="1"/>
      <c r="R15" s="1"/>
      <c r="S15" s="1"/>
    </row>
    <row r="16" spans="1:19" ht="15.75" customHeight="1" x14ac:dyDescent="0.25">
      <c r="A16" s="15" t="s">
        <v>32</v>
      </c>
      <c r="B16" s="7" t="s">
        <v>13</v>
      </c>
      <c r="C16" s="61">
        <f>RS!C12</f>
        <v>4047530</v>
      </c>
      <c r="D16" s="69">
        <f t="shared" si="0"/>
        <v>2.9389646659338298</v>
      </c>
      <c r="E16" s="61">
        <f>RS!E12</f>
        <v>0</v>
      </c>
      <c r="F16" s="70">
        <f t="shared" si="1"/>
        <v>0</v>
      </c>
      <c r="G16" s="61">
        <f t="shared" si="7"/>
        <v>4047530</v>
      </c>
      <c r="H16" s="70">
        <f t="shared" si="2"/>
        <v>2.4061313014365457</v>
      </c>
      <c r="I16" s="61">
        <f>RS!I12</f>
        <v>3583874.48</v>
      </c>
      <c r="J16" s="69">
        <f t="shared" si="3"/>
        <v>2.4829211557214794</v>
      </c>
      <c r="K16" s="61">
        <f>RS!K12</f>
        <v>0</v>
      </c>
      <c r="L16" s="70">
        <f t="shared" si="4"/>
        <v>0</v>
      </c>
      <c r="M16" s="61">
        <f t="shared" si="5"/>
        <v>3583874.48</v>
      </c>
      <c r="N16" s="70">
        <f t="shared" si="6"/>
        <v>2.0290082858807179</v>
      </c>
      <c r="O16" s="1"/>
      <c r="P16" s="1"/>
      <c r="Q16" s="1"/>
      <c r="R16" s="1"/>
      <c r="S16" s="1"/>
    </row>
    <row r="17" spans="1:19" x14ac:dyDescent="0.25">
      <c r="A17" s="15" t="s">
        <v>33</v>
      </c>
      <c r="B17" s="7" t="s">
        <v>14</v>
      </c>
      <c r="C17" s="61">
        <f>RS!C13</f>
        <v>5277319</v>
      </c>
      <c r="D17" s="69">
        <f t="shared" si="0"/>
        <v>3.8319306025801545</v>
      </c>
      <c r="E17" s="61">
        <f>RS!E13</f>
        <v>0</v>
      </c>
      <c r="F17" s="70">
        <f t="shared" si="1"/>
        <v>0</v>
      </c>
      <c r="G17" s="61">
        <f t="shared" si="7"/>
        <v>5277319</v>
      </c>
      <c r="H17" s="70">
        <f t="shared" si="2"/>
        <v>3.1372027961660103</v>
      </c>
      <c r="I17" s="61">
        <f>RS!I13</f>
        <v>6798492.5099999998</v>
      </c>
      <c r="J17" s="69">
        <f t="shared" si="3"/>
        <v>4.7100201121142566</v>
      </c>
      <c r="K17" s="61">
        <f>RS!K13</f>
        <v>0</v>
      </c>
      <c r="L17" s="70">
        <f t="shared" si="4"/>
        <v>0</v>
      </c>
      <c r="M17" s="61">
        <f t="shared" si="5"/>
        <v>6798492.5099999998</v>
      </c>
      <c r="N17" s="70">
        <f t="shared" si="6"/>
        <v>3.8489622645177008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3</v>
      </c>
      <c r="C18" s="61">
        <f>FBiH!C15</f>
        <v>13510633</v>
      </c>
      <c r="D18" s="69">
        <f t="shared" si="0"/>
        <v>9.8102479787424866</v>
      </c>
      <c r="E18" s="61">
        <f>FBiH!E15</f>
        <v>0</v>
      </c>
      <c r="F18" s="70">
        <f t="shared" si="1"/>
        <v>0</v>
      </c>
      <c r="G18" s="61">
        <f t="shared" si="7"/>
        <v>13510633</v>
      </c>
      <c r="H18" s="70">
        <f t="shared" si="2"/>
        <v>8.031653122650491</v>
      </c>
      <c r="I18" s="61">
        <f>FBiH!I15</f>
        <v>15017183</v>
      </c>
      <c r="J18" s="69">
        <f t="shared" si="3"/>
        <v>10.403958503044715</v>
      </c>
      <c r="K18" s="61">
        <f>FBiH!K15</f>
        <v>0</v>
      </c>
      <c r="L18" s="70">
        <f t="shared" si="4"/>
        <v>0</v>
      </c>
      <c r="M18" s="61">
        <f t="shared" si="5"/>
        <v>15017183</v>
      </c>
      <c r="N18" s="70">
        <f t="shared" si="6"/>
        <v>8.5019687234099379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23</v>
      </c>
      <c r="C19" s="61">
        <f>RS!C14</f>
        <v>1835997</v>
      </c>
      <c r="D19" s="69">
        <f t="shared" si="0"/>
        <v>1.3331415232896393</v>
      </c>
      <c r="E19" s="61">
        <f>RS!E14</f>
        <v>0</v>
      </c>
      <c r="F19" s="70">
        <f t="shared" si="1"/>
        <v>0</v>
      </c>
      <c r="G19" s="61">
        <f t="shared" si="7"/>
        <v>1835997</v>
      </c>
      <c r="H19" s="70">
        <f t="shared" si="2"/>
        <v>1.0914433867182192</v>
      </c>
      <c r="I19" s="61">
        <f>RS!I14</f>
        <v>2353485.5</v>
      </c>
      <c r="J19" s="69">
        <f t="shared" si="3"/>
        <v>1.6305032361606995</v>
      </c>
      <c r="K19" s="61">
        <f>RS!K14</f>
        <v>0</v>
      </c>
      <c r="L19" s="70">
        <f t="shared" si="4"/>
        <v>0</v>
      </c>
      <c r="M19" s="61">
        <f t="shared" si="5"/>
        <v>2353485.5</v>
      </c>
      <c r="N19" s="70">
        <f t="shared" si="6"/>
        <v>1.3324243376403417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16</v>
      </c>
      <c r="C20" s="61">
        <f>RS!C15</f>
        <v>1747963</v>
      </c>
      <c r="D20" s="69">
        <f t="shared" si="0"/>
        <v>1.2692188802454076</v>
      </c>
      <c r="E20" s="61">
        <f>RS!E15</f>
        <v>3307499</v>
      </c>
      <c r="F20" s="70">
        <f t="shared" si="1"/>
        <v>10.845059061734062</v>
      </c>
      <c r="G20" s="61">
        <f t="shared" si="7"/>
        <v>5055462</v>
      </c>
      <c r="H20" s="70">
        <f t="shared" si="2"/>
        <v>3.0053156768258673</v>
      </c>
      <c r="I20" s="61">
        <f>RS!I15</f>
        <v>2038919.27</v>
      </c>
      <c r="J20" s="69">
        <f t="shared" si="3"/>
        <v>1.4125706183468778</v>
      </c>
      <c r="K20" s="61">
        <f>RS!K15</f>
        <v>3332208.15</v>
      </c>
      <c r="L20" s="70">
        <f t="shared" si="4"/>
        <v>10.319379508704747</v>
      </c>
      <c r="M20" s="61">
        <f t="shared" si="5"/>
        <v>5371127.4199999999</v>
      </c>
      <c r="N20" s="70">
        <f t="shared" si="6"/>
        <v>3.0408604153182068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4</v>
      </c>
      <c r="C21" s="61">
        <f>FBiH!C16</f>
        <v>3909106</v>
      </c>
      <c r="D21" s="69">
        <f t="shared" si="0"/>
        <v>2.838453182407525</v>
      </c>
      <c r="E21" s="61">
        <f>FBiH!E16</f>
        <v>5048739</v>
      </c>
      <c r="F21" s="70">
        <f t="shared" si="1"/>
        <v>16.554463853890862</v>
      </c>
      <c r="G21" s="61">
        <f t="shared" si="7"/>
        <v>8957845</v>
      </c>
      <c r="H21" s="70">
        <f t="shared" si="2"/>
        <v>5.3251615795106781</v>
      </c>
      <c r="I21" s="61">
        <f>FBiH!I16</f>
        <v>3754891</v>
      </c>
      <c r="J21" s="69">
        <f t="shared" si="3"/>
        <v>2.6014020171064089</v>
      </c>
      <c r="K21" s="61">
        <f>FBiH!K16</f>
        <v>5348010</v>
      </c>
      <c r="L21" s="70">
        <f t="shared" si="4"/>
        <v>16.56203403930456</v>
      </c>
      <c r="M21" s="61">
        <f t="shared" si="5"/>
        <v>9102901</v>
      </c>
      <c r="N21" s="70">
        <f t="shared" si="6"/>
        <v>5.1536016837709875</v>
      </c>
      <c r="O21" s="8"/>
      <c r="P21" s="1"/>
      <c r="Q21" s="1"/>
      <c r="R21" s="1"/>
      <c r="S21" s="1"/>
    </row>
    <row r="22" spans="1:19" x14ac:dyDescent="0.25">
      <c r="A22" s="15" t="s">
        <v>38</v>
      </c>
      <c r="B22" s="7" t="s">
        <v>17</v>
      </c>
      <c r="C22" s="61">
        <f>RS!C16</f>
        <v>1137937</v>
      </c>
      <c r="D22" s="69">
        <f t="shared" si="0"/>
        <v>0.82627099368225676</v>
      </c>
      <c r="E22" s="61">
        <f>RS!E16</f>
        <v>0</v>
      </c>
      <c r="F22" s="70">
        <f t="shared" si="1"/>
        <v>0</v>
      </c>
      <c r="G22" s="61">
        <f t="shared" si="7"/>
        <v>1137937</v>
      </c>
      <c r="H22" s="70">
        <f t="shared" si="2"/>
        <v>0.6764683238327569</v>
      </c>
      <c r="I22" s="61">
        <f>RS!I16</f>
        <v>2271382.9900000002</v>
      </c>
      <c r="J22" s="69">
        <f t="shared" si="3"/>
        <v>1.5736223213422669</v>
      </c>
      <c r="K22" s="61">
        <f>RS!K16</f>
        <v>0</v>
      </c>
      <c r="L22" s="70">
        <f t="shared" si="4"/>
        <v>0</v>
      </c>
      <c r="M22" s="61">
        <f t="shared" si="5"/>
        <v>2271382.9900000002</v>
      </c>
      <c r="N22" s="70">
        <f t="shared" si="6"/>
        <v>1.2859420531710475</v>
      </c>
      <c r="O22" s="1"/>
      <c r="P22" s="1"/>
      <c r="Q22" s="1"/>
      <c r="R22" s="1"/>
      <c r="S22" s="1"/>
    </row>
    <row r="23" spans="1:19" x14ac:dyDescent="0.25">
      <c r="A23" s="15" t="s">
        <v>39</v>
      </c>
      <c r="B23" s="7" t="s">
        <v>18</v>
      </c>
      <c r="C23" s="61">
        <f>RS!C17</f>
        <v>3200506</v>
      </c>
      <c r="D23" s="69">
        <f t="shared" si="0"/>
        <v>2.3239294204389389</v>
      </c>
      <c r="E23" s="61">
        <f>RS!E17</f>
        <v>0</v>
      </c>
      <c r="F23" s="70">
        <f t="shared" si="1"/>
        <v>0</v>
      </c>
      <c r="G23" s="61">
        <f t="shared" si="7"/>
        <v>3200506</v>
      </c>
      <c r="H23" s="70">
        <f t="shared" si="2"/>
        <v>1.9026017514472959</v>
      </c>
      <c r="I23" s="61">
        <f>RS!I17</f>
        <v>3497430.55</v>
      </c>
      <c r="J23" s="69">
        <f t="shared" si="3"/>
        <v>2.4230324894809403</v>
      </c>
      <c r="K23" s="61">
        <f>RS!K17</f>
        <v>0</v>
      </c>
      <c r="L23" s="70">
        <f t="shared" si="4"/>
        <v>0</v>
      </c>
      <c r="M23" s="61">
        <f t="shared" si="5"/>
        <v>3497430.55</v>
      </c>
      <c r="N23" s="70">
        <f t="shared" si="6"/>
        <v>1.9800681092051964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19</v>
      </c>
      <c r="C24" s="61">
        <f>RS!C18</f>
        <v>2950204</v>
      </c>
      <c r="D24" s="69">
        <f t="shared" si="0"/>
        <v>2.1421818524622793</v>
      </c>
      <c r="E24" s="61">
        <f>RS!E18</f>
        <v>0</v>
      </c>
      <c r="F24" s="70">
        <f t="shared" si="1"/>
        <v>0</v>
      </c>
      <c r="G24" s="61">
        <f t="shared" si="7"/>
        <v>2950204</v>
      </c>
      <c r="H24" s="70">
        <f t="shared" si="2"/>
        <v>1.7538049600678198</v>
      </c>
      <c r="I24" s="61">
        <f>RS!I18</f>
        <v>2760497.83</v>
      </c>
      <c r="J24" s="69">
        <f t="shared" si="3"/>
        <v>1.9124828452223686</v>
      </c>
      <c r="K24" s="61">
        <f>RS!K18</f>
        <v>0</v>
      </c>
      <c r="L24" s="70">
        <f t="shared" si="4"/>
        <v>0</v>
      </c>
      <c r="M24" s="61">
        <f t="shared" si="5"/>
        <v>2760497.83</v>
      </c>
      <c r="N24" s="70">
        <f t="shared" si="6"/>
        <v>1.5628541126322431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11</v>
      </c>
      <c r="C25" s="61">
        <f>RS!C19</f>
        <v>5271518</v>
      </c>
      <c r="D25" s="69">
        <f t="shared" si="0"/>
        <v>3.8277184203289836</v>
      </c>
      <c r="E25" s="61">
        <f>RS!E19</f>
        <v>0</v>
      </c>
      <c r="F25" s="70">
        <f t="shared" si="1"/>
        <v>0</v>
      </c>
      <c r="G25" s="61">
        <f t="shared" si="7"/>
        <v>5271518</v>
      </c>
      <c r="H25" s="70">
        <f t="shared" si="2"/>
        <v>3.1337542812248897</v>
      </c>
      <c r="I25" s="61">
        <f>RS!I19</f>
        <v>4533610.08</v>
      </c>
      <c r="J25" s="69">
        <f t="shared" si="3"/>
        <v>3.1409014021674522</v>
      </c>
      <c r="K25" s="61">
        <f>RS!K19</f>
        <v>0</v>
      </c>
      <c r="L25" s="70">
        <f t="shared" si="4"/>
        <v>0</v>
      </c>
      <c r="M25" s="61">
        <f t="shared" si="5"/>
        <v>4533610.08</v>
      </c>
      <c r="N25" s="70">
        <f t="shared" si="6"/>
        <v>2.5667004993077618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15</v>
      </c>
      <c r="C26" s="61">
        <f>RS!C20</f>
        <v>2017331</v>
      </c>
      <c r="D26" s="69">
        <f t="shared" si="0"/>
        <v>1.4648105211061953</v>
      </c>
      <c r="E26" s="61">
        <f>RS!E20</f>
        <v>0</v>
      </c>
      <c r="F26" s="70">
        <f t="shared" si="1"/>
        <v>0</v>
      </c>
      <c r="G26" s="61">
        <f t="shared" si="7"/>
        <v>2017331</v>
      </c>
      <c r="H26" s="70">
        <f t="shared" si="2"/>
        <v>1.1992408368704588</v>
      </c>
      <c r="I26" s="61">
        <f>RS!I20</f>
        <v>2025256.87</v>
      </c>
      <c r="J26" s="69">
        <f t="shared" si="3"/>
        <v>1.4031052583887553</v>
      </c>
      <c r="K26" s="61">
        <f>RS!K20</f>
        <v>0</v>
      </c>
      <c r="L26" s="70">
        <f t="shared" si="4"/>
        <v>0</v>
      </c>
      <c r="M26" s="61">
        <f t="shared" si="5"/>
        <v>2025256.87</v>
      </c>
      <c r="N26" s="70">
        <f t="shared" si="6"/>
        <v>1.1465979049207236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66</v>
      </c>
      <c r="C27" s="61">
        <f>RS!C21</f>
        <v>3468632</v>
      </c>
      <c r="D27" s="69">
        <f t="shared" ref="D27:D34" si="8">C27/C$35*100</f>
        <v>2.518619228795683</v>
      </c>
      <c r="E27" s="61">
        <f>RS!E21</f>
        <v>0</v>
      </c>
      <c r="F27" s="70">
        <f t="shared" si="1"/>
        <v>0</v>
      </c>
      <c r="G27" s="61">
        <f t="shared" si="7"/>
        <v>3468632</v>
      </c>
      <c r="H27" s="70">
        <f t="shared" si="2"/>
        <v>2.0619943591188821</v>
      </c>
      <c r="I27" s="61">
        <f>RS!I21</f>
        <v>5017923.12</v>
      </c>
      <c r="J27" s="69">
        <f t="shared" si="3"/>
        <v>3.4764352217022765</v>
      </c>
      <c r="K27" s="61">
        <f>RS!K21</f>
        <v>0</v>
      </c>
      <c r="L27" s="70">
        <f t="shared" si="4"/>
        <v>0</v>
      </c>
      <c r="M27" s="61">
        <f t="shared" si="5"/>
        <v>5017923.12</v>
      </c>
      <c r="N27" s="70">
        <f t="shared" si="6"/>
        <v>2.8408940227148869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5</v>
      </c>
      <c r="C28" s="61">
        <f>FBiH!C17</f>
        <v>13046035</v>
      </c>
      <c r="D28" s="69">
        <f t="shared" si="8"/>
        <v>9.4728972720488915</v>
      </c>
      <c r="E28" s="61">
        <f>FBiH!E17</f>
        <v>763568</v>
      </c>
      <c r="F28" s="70">
        <f t="shared" si="1"/>
        <v>2.5036863375167022</v>
      </c>
      <c r="G28" s="61">
        <f t="shared" si="7"/>
        <v>13809603</v>
      </c>
      <c r="H28" s="70">
        <f t="shared" si="2"/>
        <v>8.2093815336049456</v>
      </c>
      <c r="I28" s="61">
        <f>FBiH!I17</f>
        <v>12203888</v>
      </c>
      <c r="J28" s="69">
        <f t="shared" si="3"/>
        <v>8.4548975881698567</v>
      </c>
      <c r="K28" s="61">
        <f>FBiH!K17</f>
        <v>690136</v>
      </c>
      <c r="L28" s="70">
        <f t="shared" si="4"/>
        <v>2.1372540297698568</v>
      </c>
      <c r="M28" s="61">
        <f t="shared" si="5"/>
        <v>12894024</v>
      </c>
      <c r="N28" s="70">
        <f t="shared" si="6"/>
        <v>7.2999435890803959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22</v>
      </c>
      <c r="C29" s="61">
        <f>RS!C22</f>
        <v>590458</v>
      </c>
      <c r="D29" s="69">
        <f t="shared" si="8"/>
        <v>0.42873930488914408</v>
      </c>
      <c r="E29" s="61">
        <f>RS!E22</f>
        <v>0</v>
      </c>
      <c r="F29" s="70">
        <f t="shared" si="1"/>
        <v>0</v>
      </c>
      <c r="G29" s="61">
        <f t="shared" si="7"/>
        <v>590458</v>
      </c>
      <c r="H29" s="70">
        <f t="shared" si="2"/>
        <v>0.3510090044999345</v>
      </c>
      <c r="I29" s="61">
        <f>RS!I22</f>
        <v>611707.39</v>
      </c>
      <c r="J29" s="69">
        <f t="shared" si="3"/>
        <v>0.42379308433317953</v>
      </c>
      <c r="K29" s="61">
        <f>RS!K22</f>
        <v>0</v>
      </c>
      <c r="L29" s="70">
        <f t="shared" si="4"/>
        <v>0</v>
      </c>
      <c r="M29" s="61">
        <f t="shared" si="5"/>
        <v>611707.39</v>
      </c>
      <c r="N29" s="70">
        <f t="shared" si="6"/>
        <v>0.3463177546453769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20</v>
      </c>
      <c r="C30" s="61">
        <f>RS!C23</f>
        <v>2671840</v>
      </c>
      <c r="D30" s="69">
        <f t="shared" si="8"/>
        <v>1.94005809790876</v>
      </c>
      <c r="E30" s="61">
        <f>RS!E23</f>
        <v>0</v>
      </c>
      <c r="F30" s="70">
        <f t="shared" si="1"/>
        <v>0</v>
      </c>
      <c r="G30" s="61">
        <f t="shared" si="7"/>
        <v>2671840</v>
      </c>
      <c r="H30" s="70">
        <f t="shared" si="2"/>
        <v>1.5883261782939768</v>
      </c>
      <c r="I30" s="61">
        <f>RS!I23</f>
        <v>7503.46</v>
      </c>
      <c r="J30" s="69">
        <f t="shared" si="3"/>
        <v>5.19842412982887E-3</v>
      </c>
      <c r="K30" s="61">
        <f>RS!K23</f>
        <v>0</v>
      </c>
      <c r="L30" s="70">
        <f t="shared" si="4"/>
        <v>0</v>
      </c>
      <c r="M30" s="61">
        <f t="shared" si="5"/>
        <v>7503.46</v>
      </c>
      <c r="N30" s="70">
        <f t="shared" si="6"/>
        <v>4.2480791662029786E-3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6</v>
      </c>
      <c r="C31" s="61">
        <f>FBiH!C18</f>
        <v>9638207</v>
      </c>
      <c r="D31" s="69">
        <f t="shared" si="8"/>
        <v>6.9984286258424522</v>
      </c>
      <c r="E31" s="61">
        <f>FBiH!E18</f>
        <v>4396046</v>
      </c>
      <c r="F31" s="70">
        <f t="shared" si="1"/>
        <v>14.414328925904371</v>
      </c>
      <c r="G31" s="61">
        <f t="shared" si="7"/>
        <v>14034253</v>
      </c>
      <c r="H31" s="70">
        <f t="shared" si="2"/>
        <v>8.3429290049931062</v>
      </c>
      <c r="I31" s="61">
        <f>FBiH!I18</f>
        <v>9411532</v>
      </c>
      <c r="J31" s="69">
        <f t="shared" si="3"/>
        <v>6.5203432879573642</v>
      </c>
      <c r="K31" s="61">
        <f>FBiH!K18</f>
        <v>4818494</v>
      </c>
      <c r="L31" s="70">
        <f t="shared" si="4"/>
        <v>14.922197536314401</v>
      </c>
      <c r="M31" s="61">
        <f t="shared" si="5"/>
        <v>14230026</v>
      </c>
      <c r="N31" s="70">
        <f t="shared" si="6"/>
        <v>8.0563202822600104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7</v>
      </c>
      <c r="C32" s="61">
        <f>FBiH!C19</f>
        <v>6837494</v>
      </c>
      <c r="D32" s="69">
        <f t="shared" si="8"/>
        <v>4.9647941508857416</v>
      </c>
      <c r="E32" s="61">
        <f>FBiH!E19</f>
        <v>6868148</v>
      </c>
      <c r="F32" s="70">
        <f t="shared" si="1"/>
        <v>22.520179357493586</v>
      </c>
      <c r="G32" s="61">
        <f t="shared" si="7"/>
        <v>13705642</v>
      </c>
      <c r="H32" s="70">
        <f t="shared" si="2"/>
        <v>8.1475799370192146</v>
      </c>
      <c r="I32" s="61">
        <f>FBiH!I19</f>
        <v>6738351</v>
      </c>
      <c r="J32" s="69">
        <f t="shared" si="3"/>
        <v>4.6683538572413923</v>
      </c>
      <c r="K32" s="61">
        <f>FBiH!K19</f>
        <v>7788789</v>
      </c>
      <c r="L32" s="70">
        <f t="shared" si="4"/>
        <v>24.120782972163653</v>
      </c>
      <c r="M32" s="61">
        <f t="shared" si="5"/>
        <v>14527140</v>
      </c>
      <c r="N32" s="70">
        <f t="shared" si="6"/>
        <v>8.2245311867477042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68</v>
      </c>
      <c r="C33" s="61">
        <f>FBiH!C20</f>
        <v>387120</v>
      </c>
      <c r="D33" s="69">
        <f t="shared" si="8"/>
        <v>0.2810929138206027</v>
      </c>
      <c r="E33" s="61">
        <f>FBiH!E20</f>
        <v>6639358</v>
      </c>
      <c r="F33" s="70">
        <f t="shared" si="1"/>
        <v>21.769992868326351</v>
      </c>
      <c r="G33" s="61">
        <f t="shared" si="7"/>
        <v>7026478</v>
      </c>
      <c r="H33" s="70">
        <f t="shared" si="2"/>
        <v>4.1770236797887241</v>
      </c>
      <c r="I33" s="61">
        <f>FBiH!I20</f>
        <v>377521</v>
      </c>
      <c r="J33" s="69">
        <f t="shared" si="3"/>
        <v>0.26154790935343492</v>
      </c>
      <c r="K33" s="61">
        <f>FBiH!K20</f>
        <v>6107760</v>
      </c>
      <c r="L33" s="70">
        <f t="shared" si="4"/>
        <v>18.914872826322842</v>
      </c>
      <c r="M33" s="61">
        <f t="shared" si="5"/>
        <v>6485281</v>
      </c>
      <c r="N33" s="70">
        <f t="shared" si="6"/>
        <v>3.6716377648540828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25</v>
      </c>
      <c r="C34" s="61">
        <f>RS!C24</f>
        <v>8988050</v>
      </c>
      <c r="D34" s="69">
        <f t="shared" si="8"/>
        <v>6.5263410933696742</v>
      </c>
      <c r="E34" s="61">
        <f>RS!E24</f>
        <v>413455</v>
      </c>
      <c r="F34" s="70">
        <f t="shared" si="1"/>
        <v>1.3556901738652851</v>
      </c>
      <c r="G34" s="61">
        <f t="shared" si="7"/>
        <v>9401505</v>
      </c>
      <c r="H34" s="70">
        <f t="shared" si="2"/>
        <v>5.58890371686243</v>
      </c>
      <c r="I34" s="61">
        <f>RS!I24</f>
        <v>7609599.3900000006</v>
      </c>
      <c r="J34" s="69">
        <f t="shared" si="3"/>
        <v>5.2719578817381656</v>
      </c>
      <c r="K34" s="61">
        <f>RS!K24</f>
        <v>400597</v>
      </c>
      <c r="L34" s="70">
        <f t="shared" si="4"/>
        <v>1.240592510119332</v>
      </c>
      <c r="M34" s="61">
        <f t="shared" si="5"/>
        <v>8010196.3900000006</v>
      </c>
      <c r="N34" s="70">
        <f t="shared" si="6"/>
        <v>4.5349676551288747</v>
      </c>
      <c r="O34" s="1"/>
      <c r="P34" s="1"/>
      <c r="Q34" s="1"/>
      <c r="R34" s="1"/>
      <c r="S34" s="1"/>
    </row>
    <row r="35" spans="1:35" x14ac:dyDescent="0.25">
      <c r="A35" s="3"/>
      <c r="B35" s="4" t="s">
        <v>56</v>
      </c>
      <c r="C35" s="10">
        <f t="shared" ref="C35:L35" si="9">SUM(C11:C34)</f>
        <v>137719587</v>
      </c>
      <c r="D35" s="10">
        <f t="shared" si="9"/>
        <v>100.00000000000003</v>
      </c>
      <c r="E35" s="10">
        <f t="shared" si="9"/>
        <v>30497750</v>
      </c>
      <c r="F35" s="26">
        <f t="shared" si="9"/>
        <v>100</v>
      </c>
      <c r="G35" s="10">
        <f t="shared" si="9"/>
        <v>168217337</v>
      </c>
      <c r="H35" s="26">
        <f t="shared" si="9"/>
        <v>100</v>
      </c>
      <c r="I35" s="10">
        <f t="shared" si="9"/>
        <v>144341050.52999997</v>
      </c>
      <c r="J35" s="10">
        <f t="shared" si="9"/>
        <v>100.00000000000001</v>
      </c>
      <c r="K35" s="10">
        <f t="shared" si="9"/>
        <v>32290780.149999999</v>
      </c>
      <c r="L35" s="26">
        <f t="shared" si="9"/>
        <v>99.999999999999986</v>
      </c>
      <c r="M35" s="10">
        <f>SUM(M11:M34)</f>
        <v>176631830.68000001</v>
      </c>
      <c r="N35" s="26">
        <f>SUM(N11:N34)</f>
        <v>100.00000000000003</v>
      </c>
      <c r="O35" s="1"/>
      <c r="P35" s="1"/>
      <c r="Q35" s="1"/>
      <c r="R35" s="1"/>
      <c r="S35" s="1"/>
    </row>
    <row r="36" spans="1:35" x14ac:dyDescent="0.25">
      <c r="A36" s="18"/>
      <c r="B36" s="18"/>
      <c r="C36" s="19"/>
      <c r="D36" s="18"/>
      <c r="E36" s="52"/>
      <c r="F36" s="18"/>
      <c r="G36" s="52"/>
      <c r="H36" s="18"/>
      <c r="I36" s="19"/>
      <c r="J36" s="18"/>
      <c r="K36" s="52"/>
      <c r="L36" s="18"/>
      <c r="M36" s="5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25">
      <c r="C37" s="60"/>
      <c r="D37" s="21"/>
      <c r="E37" s="60"/>
      <c r="F37" s="18"/>
      <c r="G37" s="60"/>
      <c r="H37" s="18"/>
      <c r="I37" s="60"/>
      <c r="J37" s="21"/>
      <c r="K37" s="60"/>
      <c r="L37" s="18"/>
      <c r="M37" s="60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A38" s="18"/>
      <c r="B38" s="63" t="s">
        <v>84</v>
      </c>
      <c r="C38" s="36"/>
      <c r="D38" s="21"/>
      <c r="E38" s="20"/>
      <c r="F38" s="18"/>
      <c r="G38" s="20"/>
      <c r="H38" s="18"/>
      <c r="I38" s="36"/>
      <c r="J38" s="21"/>
      <c r="K38" s="20"/>
      <c r="L38" s="18"/>
      <c r="M38" s="2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/>
      <c r="B39" s="63" t="s">
        <v>85</v>
      </c>
      <c r="C39" s="22"/>
      <c r="D39" s="21"/>
      <c r="E39" s="21"/>
      <c r="F39" s="18"/>
      <c r="G39" s="21"/>
      <c r="H39" s="18"/>
      <c r="I39" s="22"/>
      <c r="J39" s="21"/>
      <c r="K39" s="21"/>
      <c r="L39" s="18"/>
      <c r="M39" s="2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47"/>
      <c r="C40" s="39"/>
      <c r="D40" s="21"/>
      <c r="E40" s="21"/>
      <c r="F40" s="18"/>
      <c r="G40" s="21"/>
      <c r="H40" s="18"/>
      <c r="I40" s="39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17"/>
      <c r="C41" s="55"/>
      <c r="D41" s="21"/>
      <c r="E41" s="20"/>
      <c r="F41" s="18"/>
      <c r="G41" s="20"/>
      <c r="H41" s="18"/>
      <c r="I41" s="55"/>
      <c r="J41" s="21"/>
      <c r="K41" s="20"/>
      <c r="L41" s="18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47"/>
      <c r="C42" s="11"/>
      <c r="D42" s="18"/>
      <c r="E42" s="18"/>
      <c r="F42" s="18"/>
      <c r="G42" s="18"/>
      <c r="H42" s="18"/>
      <c r="I42" s="1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17"/>
      <c r="C43" s="25"/>
      <c r="D43" s="18"/>
      <c r="E43" s="18"/>
      <c r="F43" s="18"/>
      <c r="G43" s="18"/>
      <c r="H43" s="18"/>
      <c r="I43" s="25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3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4" t="s">
        <v>59</v>
      </c>
      <c r="B7" s="87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1"/>
    </row>
    <row r="8" spans="1:12" s="27" customFormat="1" ht="21.75" customHeight="1" x14ac:dyDescent="0.25">
      <c r="A8" s="85"/>
      <c r="B8" s="82"/>
      <c r="C8" s="89" t="s">
        <v>26</v>
      </c>
      <c r="D8" s="89"/>
      <c r="E8" s="90" t="s">
        <v>60</v>
      </c>
      <c r="F8" s="82" t="s">
        <v>57</v>
      </c>
      <c r="G8" s="82"/>
      <c r="H8" s="89" t="s">
        <v>26</v>
      </c>
      <c r="I8" s="89"/>
      <c r="J8" s="90" t="s">
        <v>61</v>
      </c>
      <c r="K8" s="82" t="s">
        <v>57</v>
      </c>
      <c r="L8" s="83"/>
    </row>
    <row r="9" spans="1:12" ht="19.5" customHeight="1" thickBot="1" x14ac:dyDescent="0.3">
      <c r="A9" s="86"/>
      <c r="B9" s="88"/>
      <c r="C9" s="50" t="s">
        <v>65</v>
      </c>
      <c r="D9" s="50" t="s">
        <v>74</v>
      </c>
      <c r="E9" s="91"/>
      <c r="F9" s="34" t="s">
        <v>67</v>
      </c>
      <c r="G9" s="34" t="s">
        <v>75</v>
      </c>
      <c r="H9" s="50" t="s">
        <v>65</v>
      </c>
      <c r="I9" s="50" t="s">
        <v>74</v>
      </c>
      <c r="J9" s="91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8" t="s">
        <v>62</v>
      </c>
      <c r="I5" s="68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4" t="s">
        <v>59</v>
      </c>
      <c r="B8" s="87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1"/>
    </row>
    <row r="9" spans="1:14" s="27" customFormat="1" ht="21.75" customHeight="1" x14ac:dyDescent="0.25">
      <c r="A9" s="85"/>
      <c r="B9" s="82"/>
      <c r="C9" s="82" t="s">
        <v>82</v>
      </c>
      <c r="D9" s="82"/>
      <c r="E9" s="82" t="s">
        <v>82</v>
      </c>
      <c r="F9" s="82"/>
      <c r="G9" s="82" t="s">
        <v>82</v>
      </c>
      <c r="H9" s="82"/>
      <c r="I9" s="82" t="s">
        <v>89</v>
      </c>
      <c r="J9" s="82"/>
      <c r="K9" s="82" t="s">
        <v>89</v>
      </c>
      <c r="L9" s="82"/>
      <c r="M9" s="82" t="s">
        <v>89</v>
      </c>
      <c r="N9" s="83"/>
    </row>
    <row r="10" spans="1:14" ht="18.75" customHeight="1" thickBot="1" x14ac:dyDescent="0.3">
      <c r="A10" s="86"/>
      <c r="B10" s="88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4" t="s">
        <v>76</v>
      </c>
      <c r="I10" s="67" t="s">
        <v>26</v>
      </c>
      <c r="J10" s="74" t="s">
        <v>76</v>
      </c>
      <c r="K10" s="67" t="s">
        <v>26</v>
      </c>
      <c r="L10" s="74" t="s">
        <v>76</v>
      </c>
      <c r="M10" s="67" t="s">
        <v>26</v>
      </c>
      <c r="N10" s="66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14600755</v>
      </c>
      <c r="D11" s="71">
        <f>C11/C21*100</f>
        <v>15.891239494053016</v>
      </c>
      <c r="E11" s="61">
        <v>1562245</v>
      </c>
      <c r="F11" s="28">
        <f>E11/E21*100</f>
        <v>5.8343238675754936</v>
      </c>
      <c r="G11" s="61">
        <f>C11+E11</f>
        <v>16163000</v>
      </c>
      <c r="H11" s="70">
        <f>G11/G21*100</f>
        <v>13.621722305622274</v>
      </c>
      <c r="I11" s="61">
        <v>16540977</v>
      </c>
      <c r="J11" s="71">
        <f>I11/I21*100</f>
        <v>16.779283600790372</v>
      </c>
      <c r="K11" s="61">
        <v>1882161</v>
      </c>
      <c r="L11" s="28">
        <f>K11/K21*100</f>
        <v>6.5906668802672455</v>
      </c>
      <c r="M11" s="61">
        <f>I11+K11</f>
        <v>18423138</v>
      </c>
      <c r="N11" s="70">
        <f>M11/M21*100</f>
        <v>14.490692615184633</v>
      </c>
    </row>
    <row r="12" spans="1:14" ht="16.5" customHeight="1" x14ac:dyDescent="0.25">
      <c r="A12" s="15" t="s">
        <v>28</v>
      </c>
      <c r="B12" s="7" t="s">
        <v>88</v>
      </c>
      <c r="C12" s="61">
        <v>18167040</v>
      </c>
      <c r="D12" s="71">
        <f>C12/C21*100</f>
        <v>19.772729803221882</v>
      </c>
      <c r="E12" s="61">
        <v>0</v>
      </c>
      <c r="F12" s="28">
        <f>E12/E21*100</f>
        <v>0</v>
      </c>
      <c r="G12" s="61">
        <f>C12+E12+0.4</f>
        <v>18167040.399999999</v>
      </c>
      <c r="H12" s="70">
        <f>G12/G21*100</f>
        <v>15.310671251860484</v>
      </c>
      <c r="I12" s="61">
        <v>21280756</v>
      </c>
      <c r="J12" s="71">
        <f>I12/I21*100</f>
        <v>21.587348810364791</v>
      </c>
      <c r="K12" s="61">
        <v>0</v>
      </c>
      <c r="L12" s="28">
        <f>K12/K21*100</f>
        <v>0</v>
      </c>
      <c r="M12" s="61">
        <f>I12+K12+0.4</f>
        <v>21280756.399999999</v>
      </c>
      <c r="N12" s="70">
        <f>M12/M21*100</f>
        <v>16.738348245072206</v>
      </c>
    </row>
    <row r="13" spans="1:14" ht="16.5" customHeight="1" x14ac:dyDescent="0.25">
      <c r="A13" s="15" t="s">
        <v>29</v>
      </c>
      <c r="B13" s="7" t="s">
        <v>1</v>
      </c>
      <c r="C13" s="61">
        <v>4113504</v>
      </c>
      <c r="D13" s="71">
        <f>C13/C21*100</f>
        <v>4.4770751391791084</v>
      </c>
      <c r="E13" s="61">
        <v>0</v>
      </c>
      <c r="F13" s="28">
        <f>E13/E21*100</f>
        <v>0</v>
      </c>
      <c r="G13" s="61">
        <f t="shared" ref="G13:G20" si="0">C13+E13</f>
        <v>4113504</v>
      </c>
      <c r="H13" s="70">
        <f>G13/G21*100</f>
        <v>3.4667456036049273</v>
      </c>
      <c r="I13" s="61">
        <v>4897297</v>
      </c>
      <c r="J13" s="71">
        <f>I13/I21*100</f>
        <v>4.9678525784964149</v>
      </c>
      <c r="K13" s="61">
        <v>0</v>
      </c>
      <c r="L13" s="28">
        <f>K13/K21*100</f>
        <v>0</v>
      </c>
      <c r="M13" s="61">
        <f t="shared" ref="M13:M20" si="1">I13+K13</f>
        <v>4897297</v>
      </c>
      <c r="N13" s="70">
        <f>M13/M21*100</f>
        <v>3.8519618901115464</v>
      </c>
    </row>
    <row r="14" spans="1:14" ht="16.5" customHeight="1" x14ac:dyDescent="0.25">
      <c r="A14" s="15" t="s">
        <v>30</v>
      </c>
      <c r="B14" s="7" t="s">
        <v>2</v>
      </c>
      <c r="C14" s="61">
        <v>7669377</v>
      </c>
      <c r="D14" s="71">
        <f>C14/C21*100</f>
        <v>8.3472331860360551</v>
      </c>
      <c r="E14" s="61">
        <v>1498692</v>
      </c>
      <c r="F14" s="28">
        <f>E14/E21*100</f>
        <v>5.5969803108631817</v>
      </c>
      <c r="G14" s="61">
        <f t="shared" si="0"/>
        <v>9168069</v>
      </c>
      <c r="H14" s="70">
        <f>G14/G21*100</f>
        <v>7.7265909791984217</v>
      </c>
      <c r="I14" s="61">
        <v>8357361</v>
      </c>
      <c r="J14" s="71">
        <f>I14/I21*100</f>
        <v>8.4777658764161892</v>
      </c>
      <c r="K14" s="61">
        <v>1922625</v>
      </c>
      <c r="L14" s="28">
        <f>K14/K21*100</f>
        <v>6.7323575988843753</v>
      </c>
      <c r="M14" s="61">
        <f t="shared" si="1"/>
        <v>10279986</v>
      </c>
      <c r="N14" s="70">
        <f>M14/M21*100</f>
        <v>8.0857081575571659</v>
      </c>
    </row>
    <row r="15" spans="1:14" ht="16.5" customHeight="1" x14ac:dyDescent="0.25">
      <c r="A15" s="15" t="s">
        <v>31</v>
      </c>
      <c r="B15" s="7" t="s">
        <v>3</v>
      </c>
      <c r="C15" s="61">
        <v>13510633</v>
      </c>
      <c r="D15" s="71">
        <f>C15/C21*100</f>
        <v>14.704767302735783</v>
      </c>
      <c r="E15" s="61">
        <v>0</v>
      </c>
      <c r="F15" s="28">
        <f>E15/E21*100</f>
        <v>0</v>
      </c>
      <c r="G15" s="61">
        <f t="shared" si="0"/>
        <v>13510633</v>
      </c>
      <c r="H15" s="70">
        <f>G15/G21*100</f>
        <v>11.386381915435029</v>
      </c>
      <c r="I15" s="61">
        <v>15017183</v>
      </c>
      <c r="J15" s="71">
        <f>I15/I21*100</f>
        <v>15.233536231987262</v>
      </c>
      <c r="K15" s="61">
        <v>0</v>
      </c>
      <c r="L15" s="28">
        <f>K15/K21*100</f>
        <v>0</v>
      </c>
      <c r="M15" s="61">
        <f t="shared" si="1"/>
        <v>15017183</v>
      </c>
      <c r="N15" s="70">
        <f>M15/M21*100</f>
        <v>11.811743623641977</v>
      </c>
    </row>
    <row r="16" spans="1:14" ht="16.5" customHeight="1" x14ac:dyDescent="0.25">
      <c r="A16" s="15" t="s">
        <v>32</v>
      </c>
      <c r="B16" s="7" t="s">
        <v>4</v>
      </c>
      <c r="C16" s="61">
        <v>3909106</v>
      </c>
      <c r="D16" s="71">
        <f>C16/C21*100</f>
        <v>4.2546114672590294</v>
      </c>
      <c r="E16" s="61">
        <v>5048739</v>
      </c>
      <c r="F16" s="28">
        <f>E16/E21*100</f>
        <v>18.854903327492952</v>
      </c>
      <c r="G16" s="61">
        <f t="shared" si="0"/>
        <v>8957845</v>
      </c>
      <c r="H16" s="70">
        <f>G16/G21*100</f>
        <v>7.5494200981752746</v>
      </c>
      <c r="I16" s="61">
        <v>3754891</v>
      </c>
      <c r="J16" s="71">
        <f>I16/I21*100</f>
        <v>3.808987883790381</v>
      </c>
      <c r="K16" s="61">
        <v>5348010</v>
      </c>
      <c r="L16" s="28">
        <f>K16/K21*100</f>
        <v>18.726853006909629</v>
      </c>
      <c r="M16" s="61">
        <f t="shared" si="1"/>
        <v>9102901</v>
      </c>
      <c r="N16" s="70">
        <f>M16/M21*100</f>
        <v>7.1598736489655996</v>
      </c>
    </row>
    <row r="17" spans="1:14" ht="16.5" customHeight="1" x14ac:dyDescent="0.25">
      <c r="A17" s="15" t="s">
        <v>33</v>
      </c>
      <c r="B17" s="7" t="s">
        <v>5</v>
      </c>
      <c r="C17" s="61">
        <v>13046035</v>
      </c>
      <c r="D17" s="71">
        <f>C17/C21*100</f>
        <v>14.199105911495533</v>
      </c>
      <c r="E17" s="61">
        <v>763568</v>
      </c>
      <c r="F17" s="28">
        <f>E17/E21*100</f>
        <v>2.8516033060863593</v>
      </c>
      <c r="G17" s="61">
        <f t="shared" si="0"/>
        <v>13809603</v>
      </c>
      <c r="H17" s="70">
        <f>G17/G21*100</f>
        <v>11.63834543196735</v>
      </c>
      <c r="I17" s="61">
        <v>12203888</v>
      </c>
      <c r="J17" s="71">
        <f>I17/I21*100</f>
        <v>12.379709964186663</v>
      </c>
      <c r="K17" s="61">
        <v>690136</v>
      </c>
      <c r="L17" s="28">
        <f>K17/K21*100</f>
        <v>2.4166139230810306</v>
      </c>
      <c r="M17" s="61">
        <f t="shared" si="1"/>
        <v>12894024</v>
      </c>
      <c r="N17" s="70">
        <f>M17/M21*100</f>
        <v>10.141775975233612</v>
      </c>
    </row>
    <row r="18" spans="1:14" ht="16.5" customHeight="1" x14ac:dyDescent="0.25">
      <c r="A18" s="15" t="s">
        <v>34</v>
      </c>
      <c r="B18" s="7" t="s">
        <v>6</v>
      </c>
      <c r="C18" s="61">
        <v>9638207</v>
      </c>
      <c r="D18" s="71">
        <f>C18/C21*100</f>
        <v>10.490077789145715</v>
      </c>
      <c r="E18" s="61">
        <v>4396046</v>
      </c>
      <c r="F18" s="28">
        <f>E18/E21*100</f>
        <v>16.417371219469278</v>
      </c>
      <c r="G18" s="61">
        <f t="shared" si="0"/>
        <v>14034253</v>
      </c>
      <c r="H18" s="70">
        <f>G18/G21*100</f>
        <v>11.827674140496585</v>
      </c>
      <c r="I18" s="61">
        <v>9411532</v>
      </c>
      <c r="J18" s="71">
        <f>I18/I21*100</f>
        <v>9.5471243655023414</v>
      </c>
      <c r="K18" s="61">
        <v>4818494</v>
      </c>
      <c r="L18" s="28">
        <f>K18/K21*100</f>
        <v>16.872673920332236</v>
      </c>
      <c r="M18" s="61">
        <f t="shared" si="1"/>
        <v>14230026</v>
      </c>
      <c r="N18" s="70">
        <f>M18/M21*100</f>
        <v>11.192606420908605</v>
      </c>
    </row>
    <row r="19" spans="1:14" ht="16.5" customHeight="1" x14ac:dyDescent="0.25">
      <c r="A19" s="15" t="s">
        <v>35</v>
      </c>
      <c r="B19" s="7" t="s">
        <v>7</v>
      </c>
      <c r="C19" s="61">
        <v>6837494</v>
      </c>
      <c r="D19" s="71">
        <f>C19/C21*100</f>
        <v>7.441824391488697</v>
      </c>
      <c r="E19" s="61">
        <v>6868148</v>
      </c>
      <c r="F19" s="28">
        <f>E19/E21*100</f>
        <v>25.649625892507828</v>
      </c>
      <c r="G19" s="61">
        <f t="shared" si="0"/>
        <v>13705642</v>
      </c>
      <c r="H19" s="70">
        <f>G19/G21*100</f>
        <v>11.550730021918794</v>
      </c>
      <c r="I19" s="61">
        <v>6738351</v>
      </c>
      <c r="J19" s="71">
        <f>I19/I21*100</f>
        <v>6.8354307264117118</v>
      </c>
      <c r="K19" s="61">
        <v>7788789</v>
      </c>
      <c r="L19" s="28">
        <f>K19/K21*100</f>
        <v>27.273603958263848</v>
      </c>
      <c r="M19" s="61">
        <f t="shared" si="1"/>
        <v>14527140</v>
      </c>
      <c r="N19" s="70">
        <f>M19/M21*100</f>
        <v>11.426301008967814</v>
      </c>
    </row>
    <row r="20" spans="1:14" ht="16.5" customHeight="1" x14ac:dyDescent="0.25">
      <c r="A20" s="15" t="s">
        <v>36</v>
      </c>
      <c r="B20" s="7" t="s">
        <v>68</v>
      </c>
      <c r="C20" s="61">
        <v>387120</v>
      </c>
      <c r="D20" s="71">
        <f>C20/C21*100</f>
        <v>0.4213355153851841</v>
      </c>
      <c r="E20" s="61">
        <v>6639358</v>
      </c>
      <c r="F20" s="28">
        <f>E20/E21*100</f>
        <v>24.795192076004909</v>
      </c>
      <c r="G20" s="61">
        <f t="shared" si="0"/>
        <v>7026478</v>
      </c>
      <c r="H20" s="70">
        <f>G20/G21*100</f>
        <v>5.9217182517208551</v>
      </c>
      <c r="I20" s="61">
        <v>377521</v>
      </c>
      <c r="J20" s="71">
        <f>I20/I21*100</f>
        <v>0.38295996205387278</v>
      </c>
      <c r="K20" s="61">
        <v>6107760</v>
      </c>
      <c r="L20" s="28">
        <f>K20/K21*100</f>
        <v>21.387230712261637</v>
      </c>
      <c r="M20" s="61">
        <f t="shared" si="1"/>
        <v>6485281</v>
      </c>
      <c r="N20" s="70">
        <f>M20/M21*100</f>
        <v>5.1009884143568378</v>
      </c>
    </row>
    <row r="21" spans="1:14" ht="16.5" customHeight="1" x14ac:dyDescent="0.25">
      <c r="A21" s="3"/>
      <c r="B21" s="4" t="s">
        <v>56</v>
      </c>
      <c r="C21" s="10">
        <f t="shared" ref="C21:I21" si="2">SUM(C11:C20)</f>
        <v>91879271</v>
      </c>
      <c r="D21" s="10">
        <f t="shared" si="2"/>
        <v>100</v>
      </c>
      <c r="E21" s="10">
        <f t="shared" si="2"/>
        <v>26776796</v>
      </c>
      <c r="F21" s="26">
        <f t="shared" si="2"/>
        <v>100</v>
      </c>
      <c r="G21" s="10">
        <f t="shared" si="2"/>
        <v>118656067.40000001</v>
      </c>
      <c r="H21" s="26">
        <f t="shared" si="2"/>
        <v>100</v>
      </c>
      <c r="I21" s="10">
        <f t="shared" si="2"/>
        <v>98579757</v>
      </c>
      <c r="J21" s="10">
        <f t="shared" ref="J21:N21" si="3">SUM(J11:J20)</f>
        <v>100</v>
      </c>
      <c r="K21" s="10">
        <f>SUM(K11:K20)</f>
        <v>28557975</v>
      </c>
      <c r="L21" s="26">
        <f t="shared" si="3"/>
        <v>100</v>
      </c>
      <c r="M21" s="10">
        <f t="shared" si="3"/>
        <v>127137732.40000001</v>
      </c>
      <c r="N21" s="73">
        <f t="shared" si="3"/>
        <v>99.999999999999986</v>
      </c>
    </row>
    <row r="22" spans="1:14" x14ac:dyDescent="0.25">
      <c r="A22" s="18"/>
      <c r="B22" s="18"/>
      <c r="C22" s="19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</row>
    <row r="23" spans="1:14" x14ac:dyDescent="0.25">
      <c r="A23" s="18"/>
      <c r="C23" s="20"/>
      <c r="D23" s="21"/>
      <c r="E23" s="20"/>
      <c r="F23" s="18"/>
      <c r="G23" s="20"/>
      <c r="H23" s="18"/>
      <c r="I23" s="20"/>
      <c r="J23" s="21"/>
      <c r="K23" s="20"/>
      <c r="L23" s="18"/>
      <c r="M23" s="20"/>
      <c r="N23" s="18"/>
    </row>
    <row r="24" spans="1:14" x14ac:dyDescent="0.25">
      <c r="A24" s="18"/>
      <c r="B24" s="63" t="s">
        <v>81</v>
      </c>
      <c r="C24" s="23"/>
      <c r="D24" s="21"/>
      <c r="E24" s="20"/>
      <c r="F24" s="18"/>
      <c r="G24" s="20"/>
      <c r="H24" s="18"/>
      <c r="I24" s="23"/>
      <c r="J24" s="21"/>
      <c r="K24" s="20"/>
      <c r="L24" s="18"/>
      <c r="M24" s="20"/>
      <c r="N24" s="18"/>
    </row>
    <row r="25" spans="1:14" x14ac:dyDescent="0.25">
      <c r="A25" s="18"/>
      <c r="B25" s="63" t="s">
        <v>86</v>
      </c>
      <c r="C25" s="9"/>
      <c r="D25" s="21"/>
      <c r="E25" s="9"/>
      <c r="F25" s="18"/>
      <c r="G25" s="9"/>
      <c r="H25" s="18"/>
      <c r="I25" s="9"/>
      <c r="J25" s="21"/>
      <c r="K25" s="9"/>
      <c r="L25" s="18"/>
      <c r="M25" s="9"/>
      <c r="N25" s="18"/>
    </row>
    <row r="26" spans="1:14" x14ac:dyDescent="0.25">
      <c r="A26" s="18"/>
      <c r="B26" s="63" t="s">
        <v>87</v>
      </c>
      <c r="C26" s="24"/>
      <c r="D26" s="21"/>
      <c r="E26" s="21"/>
      <c r="F26" s="18"/>
      <c r="G26" s="21"/>
      <c r="H26" s="18"/>
      <c r="I26" s="24"/>
      <c r="J26" s="21"/>
      <c r="K26" s="21"/>
      <c r="L26" s="18"/>
      <c r="M26" s="21"/>
      <c r="N26" s="18"/>
    </row>
    <row r="27" spans="1:14" x14ac:dyDescent="0.25">
      <c r="A27" s="18"/>
      <c r="B27" s="17"/>
      <c r="C27" s="9"/>
      <c r="D27" s="21"/>
      <c r="E27" s="20"/>
      <c r="F27" s="18"/>
      <c r="G27" s="20"/>
      <c r="H27" s="18"/>
      <c r="I27" s="9"/>
      <c r="J27" s="21"/>
      <c r="K27" s="20"/>
      <c r="L27" s="18"/>
      <c r="M27" s="20"/>
      <c r="N27" s="18"/>
    </row>
    <row r="28" spans="1:14" x14ac:dyDescent="0.25">
      <c r="A28" s="18"/>
      <c r="B28" s="41"/>
      <c r="C28" s="54"/>
      <c r="D28" s="18"/>
      <c r="I28" s="54"/>
      <c r="J28" s="18"/>
    </row>
    <row r="29" spans="1:14" x14ac:dyDescent="0.25">
      <c r="A29" s="18"/>
      <c r="B29" s="41"/>
      <c r="C29" s="18"/>
      <c r="D29" s="18"/>
      <c r="I29" s="18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18"/>
      <c r="C35" s="18"/>
      <c r="D35" s="18"/>
      <c r="I35" s="18"/>
      <c r="J35" s="18"/>
    </row>
    <row r="36" spans="1:14" x14ac:dyDescent="0.25">
      <c r="A36" s="16"/>
      <c r="B36" s="16"/>
      <c r="C36" s="16"/>
      <c r="D36" s="16"/>
      <c r="I36" s="16"/>
      <c r="J36" s="16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43"/>
      <c r="C41" s="6"/>
      <c r="D41" s="41"/>
      <c r="E41" s="16"/>
      <c r="F41" s="16"/>
      <c r="G41" s="16"/>
      <c r="H41" s="16"/>
      <c r="I41" s="6"/>
      <c r="J41" s="41"/>
      <c r="K41" s="16"/>
      <c r="L41" s="16"/>
      <c r="M41" s="16"/>
      <c r="N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18"/>
      <c r="E48" s="16"/>
      <c r="F48" s="16"/>
      <c r="G48" s="16"/>
      <c r="H48" s="16"/>
      <c r="I48" s="6"/>
      <c r="J48" s="18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4"/>
      <c r="C54" s="18"/>
      <c r="D54" s="18"/>
      <c r="E54" s="16"/>
      <c r="F54" s="16"/>
      <c r="G54" s="16"/>
      <c r="H54" s="16"/>
      <c r="I54" s="18"/>
      <c r="J54" s="18"/>
      <c r="K54" s="16"/>
      <c r="L54" s="16"/>
      <c r="M54" s="16"/>
      <c r="N54" s="16"/>
    </row>
    <row r="55" spans="1:14" x14ac:dyDescent="0.25">
      <c r="A55" s="16"/>
      <c r="B55" s="42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E11:E20 C11:C20 G11:G20 K11:K20 I11:I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4" t="s">
        <v>59</v>
      </c>
      <c r="B8" s="87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1"/>
    </row>
    <row r="9" spans="1:14" ht="21.75" customHeight="1" x14ac:dyDescent="0.25">
      <c r="A9" s="85"/>
      <c r="B9" s="82"/>
      <c r="C9" s="82" t="s">
        <v>82</v>
      </c>
      <c r="D9" s="82"/>
      <c r="E9" s="82" t="s">
        <v>82</v>
      </c>
      <c r="F9" s="82"/>
      <c r="G9" s="82" t="s">
        <v>82</v>
      </c>
      <c r="H9" s="82"/>
      <c r="I9" s="82" t="s">
        <v>89</v>
      </c>
      <c r="J9" s="82"/>
      <c r="K9" s="82" t="s">
        <v>89</v>
      </c>
      <c r="L9" s="82"/>
      <c r="M9" s="82" t="s">
        <v>89</v>
      </c>
      <c r="N9" s="83"/>
    </row>
    <row r="10" spans="1:14" ht="18.75" customHeight="1" thickBot="1" x14ac:dyDescent="0.3">
      <c r="A10" s="86"/>
      <c r="B10" s="88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4" t="s">
        <v>76</v>
      </c>
      <c r="I10" s="67" t="s">
        <v>26</v>
      </c>
      <c r="J10" s="74" t="s">
        <v>76</v>
      </c>
      <c r="K10" s="67" t="s">
        <v>26</v>
      </c>
      <c r="L10" s="74" t="s">
        <v>76</v>
      </c>
      <c r="M10" s="67" t="s">
        <v>26</v>
      </c>
      <c r="N10" s="66" t="s">
        <v>76</v>
      </c>
    </row>
    <row r="11" spans="1:14" x14ac:dyDescent="0.25">
      <c r="A11" s="15" t="s">
        <v>27</v>
      </c>
      <c r="B11" s="7" t="s">
        <v>12</v>
      </c>
      <c r="C11" s="61">
        <v>2635031</v>
      </c>
      <c r="D11" s="71">
        <f t="shared" ref="D11:D24" si="0">C11/C$25*100</f>
        <v>5.7482827997957084</v>
      </c>
      <c r="E11" s="61">
        <v>0</v>
      </c>
      <c r="F11" s="29">
        <f t="shared" ref="F11:F24" si="1">E11/E$25*100</f>
        <v>0</v>
      </c>
      <c r="G11" s="61">
        <f t="shared" ref="G11:G24" si="2">C11+E11</f>
        <v>2635031</v>
      </c>
      <c r="H11" s="72">
        <f t="shared" ref="H11:H24" si="3">G11/G$25*100</f>
        <v>5.3167140390066683</v>
      </c>
      <c r="I11" s="61">
        <v>2651610.09</v>
      </c>
      <c r="J11" s="71">
        <f t="shared" ref="J11:J24" si="4">I11/I$25*100</f>
        <v>5.7944386739454119</v>
      </c>
      <c r="K11" s="61">
        <v>0</v>
      </c>
      <c r="L11" s="29">
        <f t="shared" ref="L11:L24" si="5">K11/K$25*100</f>
        <v>0</v>
      </c>
      <c r="M11" s="61">
        <f t="shared" ref="M11:M24" si="6">I11+K11</f>
        <v>2651610.09</v>
      </c>
      <c r="N11" s="72">
        <f t="shared" ref="N11:N24" si="7">M11/M$25*100</f>
        <v>5.3574267654488779</v>
      </c>
    </row>
    <row r="12" spans="1:14" x14ac:dyDescent="0.25">
      <c r="A12" s="15" t="s">
        <v>28</v>
      </c>
      <c r="B12" s="7" t="s">
        <v>13</v>
      </c>
      <c r="C12" s="61">
        <v>4047530</v>
      </c>
      <c r="D12" s="71">
        <f t="shared" si="0"/>
        <v>8.8296293594485693</v>
      </c>
      <c r="E12" s="61">
        <v>0</v>
      </c>
      <c r="F12" s="29">
        <f t="shared" si="1"/>
        <v>0</v>
      </c>
      <c r="G12" s="61">
        <f t="shared" si="2"/>
        <v>4047530</v>
      </c>
      <c r="H12" s="72">
        <f t="shared" si="3"/>
        <v>8.1667196986679311</v>
      </c>
      <c r="I12" s="61">
        <v>3583874.48</v>
      </c>
      <c r="J12" s="71">
        <f t="shared" si="4"/>
        <v>7.8316721481015348</v>
      </c>
      <c r="K12" s="61">
        <v>0</v>
      </c>
      <c r="L12" s="29">
        <f t="shared" si="5"/>
        <v>0</v>
      </c>
      <c r="M12" s="61">
        <f t="shared" si="6"/>
        <v>3583874.48</v>
      </c>
      <c r="N12" s="72">
        <f t="shared" si="7"/>
        <v>7.2410137280633071</v>
      </c>
    </row>
    <row r="13" spans="1:14" x14ac:dyDescent="0.25">
      <c r="A13" s="15" t="s">
        <v>29</v>
      </c>
      <c r="B13" s="7" t="s">
        <v>14</v>
      </c>
      <c r="C13" s="61">
        <v>5277319</v>
      </c>
      <c r="D13" s="71">
        <f t="shared" si="0"/>
        <v>11.512396642291908</v>
      </c>
      <c r="E13" s="61">
        <v>0</v>
      </c>
      <c r="F13" s="29">
        <f t="shared" si="1"/>
        <v>0</v>
      </c>
      <c r="G13" s="61">
        <f t="shared" si="2"/>
        <v>5277319</v>
      </c>
      <c r="H13" s="72">
        <f t="shared" si="3"/>
        <v>10.648070559935208</v>
      </c>
      <c r="I13" s="61">
        <v>6798492.5099999998</v>
      </c>
      <c r="J13" s="71">
        <f t="shared" si="4"/>
        <v>14.856425563108418</v>
      </c>
      <c r="K13" s="61">
        <v>0</v>
      </c>
      <c r="L13" s="29">
        <f t="shared" si="5"/>
        <v>0</v>
      </c>
      <c r="M13" s="61">
        <f t="shared" si="6"/>
        <v>6798492.5099999998</v>
      </c>
      <c r="N13" s="72">
        <f t="shared" si="7"/>
        <v>13.735965885458567</v>
      </c>
    </row>
    <row r="14" spans="1:14" x14ac:dyDescent="0.25">
      <c r="A14" s="15" t="s">
        <v>30</v>
      </c>
      <c r="B14" s="7" t="s">
        <v>23</v>
      </c>
      <c r="C14" s="61">
        <v>1835997</v>
      </c>
      <c r="D14" s="71">
        <f t="shared" si="0"/>
        <v>4.0052014475641915</v>
      </c>
      <c r="E14" s="61">
        <v>0</v>
      </c>
      <c r="F14" s="29">
        <f t="shared" si="1"/>
        <v>0</v>
      </c>
      <c r="G14" s="61">
        <f t="shared" si="2"/>
        <v>1835997</v>
      </c>
      <c r="H14" s="72">
        <f t="shared" si="3"/>
        <v>3.70449950132432</v>
      </c>
      <c r="I14" s="61">
        <v>2353485.5</v>
      </c>
      <c r="J14" s="71">
        <f t="shared" si="4"/>
        <v>5.1429610451398435</v>
      </c>
      <c r="K14" s="61">
        <v>0</v>
      </c>
      <c r="L14" s="29">
        <f t="shared" si="5"/>
        <v>0</v>
      </c>
      <c r="M14" s="61">
        <f t="shared" si="6"/>
        <v>2353485.5</v>
      </c>
      <c r="N14" s="72">
        <f t="shared" si="7"/>
        <v>4.7550830558937252</v>
      </c>
    </row>
    <row r="15" spans="1:14" x14ac:dyDescent="0.25">
      <c r="A15" s="15" t="s">
        <v>31</v>
      </c>
      <c r="B15" s="7" t="s">
        <v>16</v>
      </c>
      <c r="C15" s="61">
        <v>1747963</v>
      </c>
      <c r="D15" s="71">
        <f t="shared" si="0"/>
        <v>3.813156523615588</v>
      </c>
      <c r="E15" s="61">
        <v>3307499</v>
      </c>
      <c r="F15" s="29">
        <f t="shared" si="1"/>
        <v>88.888467849911606</v>
      </c>
      <c r="G15" s="61">
        <f t="shared" si="2"/>
        <v>5055462</v>
      </c>
      <c r="H15" s="72">
        <f t="shared" si="3"/>
        <v>10.200428681508766</v>
      </c>
      <c r="I15" s="61">
        <v>2038919.27</v>
      </c>
      <c r="J15" s="71">
        <f t="shared" si="4"/>
        <v>4.4555542746258547</v>
      </c>
      <c r="K15" s="61">
        <v>3332208.15</v>
      </c>
      <c r="L15" s="29">
        <f t="shared" si="5"/>
        <v>89.268204904828735</v>
      </c>
      <c r="M15" s="61">
        <f t="shared" si="6"/>
        <v>5371127.4199999999</v>
      </c>
      <c r="N15" s="72">
        <f t="shared" si="7"/>
        <v>10.852056231444035</v>
      </c>
    </row>
    <row r="16" spans="1:14" x14ac:dyDescent="0.25">
      <c r="A16" s="15" t="s">
        <v>32</v>
      </c>
      <c r="B16" s="7" t="s">
        <v>17</v>
      </c>
      <c r="C16" s="61">
        <v>1137937</v>
      </c>
      <c r="D16" s="71">
        <f t="shared" si="0"/>
        <v>2.4823934459788628</v>
      </c>
      <c r="E16" s="61">
        <v>0</v>
      </c>
      <c r="F16" s="29">
        <f t="shared" si="1"/>
        <v>0</v>
      </c>
      <c r="G16" s="61">
        <f t="shared" si="2"/>
        <v>1137937</v>
      </c>
      <c r="H16" s="72">
        <f t="shared" si="3"/>
        <v>2.2960206629087589</v>
      </c>
      <c r="I16" s="61">
        <v>2271382.9900000002</v>
      </c>
      <c r="J16" s="71">
        <f t="shared" si="4"/>
        <v>4.9635462959781416</v>
      </c>
      <c r="K16" s="61">
        <v>0</v>
      </c>
      <c r="L16" s="29">
        <f t="shared" si="5"/>
        <v>0</v>
      </c>
      <c r="M16" s="61">
        <f t="shared" si="6"/>
        <v>2271382.9900000002</v>
      </c>
      <c r="N16" s="72">
        <f t="shared" si="7"/>
        <v>4.5891996229397751</v>
      </c>
    </row>
    <row r="17" spans="1:14" x14ac:dyDescent="0.25">
      <c r="A17" s="15" t="s">
        <v>33</v>
      </c>
      <c r="B17" s="7" t="s">
        <v>18</v>
      </c>
      <c r="C17" s="61">
        <v>3200506</v>
      </c>
      <c r="D17" s="71">
        <f t="shared" si="0"/>
        <v>6.9818585020225417</v>
      </c>
      <c r="E17" s="61">
        <v>0</v>
      </c>
      <c r="F17" s="29">
        <f t="shared" si="1"/>
        <v>0</v>
      </c>
      <c r="G17" s="61">
        <f t="shared" si="2"/>
        <v>3200506</v>
      </c>
      <c r="H17" s="72">
        <f t="shared" si="3"/>
        <v>6.4576755196144084</v>
      </c>
      <c r="I17" s="61">
        <v>3497430.55</v>
      </c>
      <c r="J17" s="71">
        <f t="shared" si="4"/>
        <v>7.642770298237239</v>
      </c>
      <c r="K17" s="61">
        <v>0</v>
      </c>
      <c r="L17" s="29">
        <f t="shared" si="5"/>
        <v>0</v>
      </c>
      <c r="M17" s="61">
        <f t="shared" si="6"/>
        <v>3497430.55</v>
      </c>
      <c r="N17" s="72">
        <f t="shared" si="7"/>
        <v>7.0663587039181133</v>
      </c>
    </row>
    <row r="18" spans="1:14" x14ac:dyDescent="0.25">
      <c r="A18" s="15" t="s">
        <v>34</v>
      </c>
      <c r="B18" s="7" t="s">
        <v>19</v>
      </c>
      <c r="C18" s="61">
        <v>2950204</v>
      </c>
      <c r="D18" s="71">
        <f t="shared" si="0"/>
        <v>6.4358282346919244</v>
      </c>
      <c r="E18" s="61">
        <v>0</v>
      </c>
      <c r="F18" s="29">
        <f t="shared" si="1"/>
        <v>0</v>
      </c>
      <c r="G18" s="61">
        <f t="shared" si="2"/>
        <v>2950204</v>
      </c>
      <c r="H18" s="72">
        <f t="shared" si="3"/>
        <v>5.9526400352533333</v>
      </c>
      <c r="I18" s="61">
        <v>2760497.83</v>
      </c>
      <c r="J18" s="71">
        <f t="shared" si="4"/>
        <v>6.0323859249963805</v>
      </c>
      <c r="K18" s="61">
        <v>0</v>
      </c>
      <c r="L18" s="29">
        <f t="shared" si="5"/>
        <v>0</v>
      </c>
      <c r="M18" s="61">
        <f t="shared" si="6"/>
        <v>2760497.83</v>
      </c>
      <c r="N18" s="72">
        <f t="shared" si="7"/>
        <v>5.5774282260351287</v>
      </c>
    </row>
    <row r="19" spans="1:14" x14ac:dyDescent="0.25">
      <c r="A19" s="15" t="s">
        <v>35</v>
      </c>
      <c r="B19" s="7" t="s">
        <v>11</v>
      </c>
      <c r="C19" s="61">
        <v>5271518</v>
      </c>
      <c r="D19" s="71">
        <f t="shared" si="0"/>
        <v>11.499741842966353</v>
      </c>
      <c r="E19" s="61">
        <v>0</v>
      </c>
      <c r="F19" s="29">
        <f t="shared" si="1"/>
        <v>0</v>
      </c>
      <c r="G19" s="61">
        <f t="shared" si="2"/>
        <v>5271518</v>
      </c>
      <c r="H19" s="72">
        <f t="shared" si="3"/>
        <v>10.636365855838642</v>
      </c>
      <c r="I19" s="61">
        <v>4533610.08</v>
      </c>
      <c r="J19" s="71">
        <f t="shared" si="4"/>
        <v>9.9070846348079602</v>
      </c>
      <c r="K19" s="61">
        <v>0</v>
      </c>
      <c r="L19" s="29">
        <f t="shared" si="5"/>
        <v>0</v>
      </c>
      <c r="M19" s="61">
        <f t="shared" si="6"/>
        <v>4533610.08</v>
      </c>
      <c r="N19" s="72">
        <f t="shared" si="7"/>
        <v>9.1599002727813694</v>
      </c>
    </row>
    <row r="20" spans="1:14" x14ac:dyDescent="0.25">
      <c r="A20" s="15" t="s">
        <v>36</v>
      </c>
      <c r="B20" s="7" t="s">
        <v>15</v>
      </c>
      <c r="C20" s="61">
        <v>2017331</v>
      </c>
      <c r="D20" s="71">
        <f t="shared" si="0"/>
        <v>4.4007789998655333</v>
      </c>
      <c r="E20" s="61">
        <v>0</v>
      </c>
      <c r="F20" s="29">
        <f t="shared" si="1"/>
        <v>0</v>
      </c>
      <c r="G20" s="61">
        <f t="shared" si="2"/>
        <v>2017331</v>
      </c>
      <c r="H20" s="72">
        <f t="shared" si="3"/>
        <v>4.07037793825703</v>
      </c>
      <c r="I20" s="61">
        <v>2025256.87</v>
      </c>
      <c r="J20" s="71">
        <f t="shared" si="4"/>
        <v>4.4256984752240234</v>
      </c>
      <c r="K20" s="61">
        <v>0</v>
      </c>
      <c r="L20" s="29">
        <f t="shared" si="5"/>
        <v>0</v>
      </c>
      <c r="M20" s="61">
        <f t="shared" si="6"/>
        <v>2025256.87</v>
      </c>
      <c r="N20" s="72">
        <f t="shared" si="7"/>
        <v>4.0919158526234227</v>
      </c>
    </row>
    <row r="21" spans="1:14" x14ac:dyDescent="0.25">
      <c r="A21" s="15" t="s">
        <v>37</v>
      </c>
      <c r="B21" s="7" t="s">
        <v>66</v>
      </c>
      <c r="C21" s="61">
        <v>3468632</v>
      </c>
      <c r="D21" s="71">
        <f t="shared" si="0"/>
        <v>7.5667715728661209</v>
      </c>
      <c r="E21" s="61">
        <v>0</v>
      </c>
      <c r="F21" s="29">
        <f t="shared" si="1"/>
        <v>0</v>
      </c>
      <c r="G21" s="61">
        <f t="shared" si="2"/>
        <v>3468632</v>
      </c>
      <c r="H21" s="72">
        <f t="shared" si="3"/>
        <v>6.9986745698808761</v>
      </c>
      <c r="I21" s="61">
        <v>5017923.12</v>
      </c>
      <c r="J21" s="71">
        <f t="shared" si="4"/>
        <v>10.965431116387411</v>
      </c>
      <c r="K21" s="61">
        <v>0</v>
      </c>
      <c r="L21" s="29">
        <f t="shared" si="5"/>
        <v>0</v>
      </c>
      <c r="M21" s="61">
        <f t="shared" si="6"/>
        <v>5017923.12</v>
      </c>
      <c r="N21" s="72">
        <f t="shared" si="7"/>
        <v>10.138427113185688</v>
      </c>
    </row>
    <row r="22" spans="1:14" x14ac:dyDescent="0.25">
      <c r="A22" s="15" t="s">
        <v>38</v>
      </c>
      <c r="B22" s="7" t="s">
        <v>22</v>
      </c>
      <c r="C22" s="61">
        <v>590458</v>
      </c>
      <c r="D22" s="71">
        <f t="shared" si="0"/>
        <v>1.2880757628285111</v>
      </c>
      <c r="E22" s="61">
        <v>0</v>
      </c>
      <c r="F22" s="29">
        <f t="shared" si="1"/>
        <v>0</v>
      </c>
      <c r="G22" s="61">
        <f t="shared" si="2"/>
        <v>590458</v>
      </c>
      <c r="H22" s="72">
        <f t="shared" si="3"/>
        <v>1.1913697933890717</v>
      </c>
      <c r="I22" s="61">
        <v>611707.39</v>
      </c>
      <c r="J22" s="71">
        <f t="shared" si="4"/>
        <v>1.3367353560470909</v>
      </c>
      <c r="K22" s="61">
        <v>0</v>
      </c>
      <c r="L22" s="29">
        <f t="shared" si="5"/>
        <v>0</v>
      </c>
      <c r="M22" s="61">
        <f t="shared" si="6"/>
        <v>611707.39</v>
      </c>
      <c r="N22" s="72">
        <f t="shared" si="7"/>
        <v>1.235919849667217</v>
      </c>
    </row>
    <row r="23" spans="1:14" x14ac:dyDescent="0.25">
      <c r="A23" s="15" t="s">
        <v>39</v>
      </c>
      <c r="B23" s="7" t="s">
        <v>20</v>
      </c>
      <c r="C23" s="61">
        <v>2671840</v>
      </c>
      <c r="D23" s="71">
        <f t="shared" si="0"/>
        <v>5.8285811118754065</v>
      </c>
      <c r="E23" s="61">
        <v>0</v>
      </c>
      <c r="F23" s="29">
        <f t="shared" si="1"/>
        <v>0</v>
      </c>
      <c r="G23" s="61">
        <f t="shared" si="2"/>
        <v>2671840</v>
      </c>
      <c r="H23" s="72">
        <f t="shared" si="3"/>
        <v>5.3909837258004085</v>
      </c>
      <c r="I23" s="61">
        <v>7503.46</v>
      </c>
      <c r="J23" s="71">
        <f t="shared" si="4"/>
        <v>1.6396957824369434E-2</v>
      </c>
      <c r="K23" s="61">
        <v>0</v>
      </c>
      <c r="L23" s="29">
        <f t="shared" si="5"/>
        <v>0</v>
      </c>
      <c r="M23" s="61">
        <f t="shared" si="6"/>
        <v>7503.46</v>
      </c>
      <c r="N23" s="72">
        <f t="shared" si="7"/>
        <v>1.5160312441515503E-2</v>
      </c>
    </row>
    <row r="24" spans="1:14" x14ac:dyDescent="0.25">
      <c r="A24" s="15" t="s">
        <v>40</v>
      </c>
      <c r="B24" s="7" t="s">
        <v>25</v>
      </c>
      <c r="C24" s="61">
        <v>8988050</v>
      </c>
      <c r="D24" s="71">
        <f t="shared" si="0"/>
        <v>19.607303754188781</v>
      </c>
      <c r="E24" s="61">
        <v>413455</v>
      </c>
      <c r="F24" s="29">
        <f t="shared" si="1"/>
        <v>11.11153215008839</v>
      </c>
      <c r="G24" s="61">
        <f t="shared" si="2"/>
        <v>9401505</v>
      </c>
      <c r="H24" s="72">
        <f t="shared" si="3"/>
        <v>18.969459418614576</v>
      </c>
      <c r="I24" s="61">
        <v>7609599.3900000006</v>
      </c>
      <c r="J24" s="71">
        <f t="shared" si="4"/>
        <v>16.628899235576306</v>
      </c>
      <c r="K24" s="61">
        <v>400597</v>
      </c>
      <c r="L24" s="29">
        <f t="shared" si="5"/>
        <v>10.731795095171256</v>
      </c>
      <c r="M24" s="61">
        <f t="shared" si="6"/>
        <v>8010196.3900000006</v>
      </c>
      <c r="N24" s="72">
        <f t="shared" si="7"/>
        <v>16.184144380099259</v>
      </c>
    </row>
    <row r="25" spans="1:14" x14ac:dyDescent="0.25">
      <c r="A25" s="3"/>
      <c r="B25" s="4" t="s">
        <v>56</v>
      </c>
      <c r="C25" s="79">
        <f>SUM(C11:C24)</f>
        <v>45840316</v>
      </c>
      <c r="D25" s="30">
        <f t="shared" ref="D25:F25" si="8">SUM(D11:D24)</f>
        <v>100</v>
      </c>
      <c r="E25" s="79">
        <f t="shared" si="8"/>
        <v>3720954</v>
      </c>
      <c r="F25" s="31">
        <f t="shared" si="8"/>
        <v>100</v>
      </c>
      <c r="G25" s="79">
        <f t="shared" ref="G25:H25" si="9">SUM(G11:G24)</f>
        <v>49561270</v>
      </c>
      <c r="H25" s="31">
        <f t="shared" si="9"/>
        <v>100</v>
      </c>
      <c r="I25" s="79">
        <f t="shared" ref="I25:N25" si="10">SUM(I11:I24)</f>
        <v>45761293.530000009</v>
      </c>
      <c r="J25" s="30">
        <f t="shared" si="10"/>
        <v>99.999999999999972</v>
      </c>
      <c r="K25" s="79">
        <f t="shared" si="10"/>
        <v>3732805.15</v>
      </c>
      <c r="L25" s="31">
        <f t="shared" si="10"/>
        <v>99.999999999999986</v>
      </c>
      <c r="M25" s="79">
        <f>SUM(M11:M24)</f>
        <v>49494098.68</v>
      </c>
      <c r="N25" s="31">
        <f t="shared" si="10"/>
        <v>99.999999999999972</v>
      </c>
    </row>
    <row r="26" spans="1:14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D27" s="48"/>
      <c r="J27" s="48"/>
    </row>
    <row r="28" spans="1:14" x14ac:dyDescent="0.25">
      <c r="B28" s="49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7"/>
      <c r="I31" s="37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G11:G24 E16:E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28.02.2025.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4" t="s">
        <v>59</v>
      </c>
      <c r="B7" s="87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1"/>
    </row>
    <row r="8" spans="1:12" ht="21" customHeight="1" x14ac:dyDescent="0.25">
      <c r="A8" s="85"/>
      <c r="B8" s="82"/>
      <c r="C8" s="89" t="s">
        <v>26</v>
      </c>
      <c r="D8" s="89"/>
      <c r="E8" s="90" t="s">
        <v>60</v>
      </c>
      <c r="F8" s="82" t="s">
        <v>57</v>
      </c>
      <c r="G8" s="82"/>
      <c r="H8" s="89" t="s">
        <v>26</v>
      </c>
      <c r="I8" s="89"/>
      <c r="J8" s="90" t="s">
        <v>61</v>
      </c>
      <c r="K8" s="82" t="s">
        <v>57</v>
      </c>
      <c r="L8" s="83"/>
    </row>
    <row r="9" spans="1:12" ht="18.75" customHeight="1" thickBot="1" x14ac:dyDescent="0.3">
      <c r="A9" s="86"/>
      <c r="B9" s="88"/>
      <c r="C9" s="50" t="s">
        <v>65</v>
      </c>
      <c r="D9" s="50" t="s">
        <v>74</v>
      </c>
      <c r="E9" s="91"/>
      <c r="F9" s="34" t="s">
        <v>67</v>
      </c>
      <c r="G9" s="34" t="s">
        <v>75</v>
      </c>
      <c r="H9" s="62" t="s">
        <v>65</v>
      </c>
      <c r="I9" s="62" t="s">
        <v>74</v>
      </c>
      <c r="J9" s="91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Teritorija FBiH</vt:lpstr>
      <vt:lpstr>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2025-04-02T11:42:09Z</dcterms:modified>
</cp:coreProperties>
</file>