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 (2024-2025)/II - 2025/Jezici/BS EVLADA 0X0425/"/>
    </mc:Choice>
  </mc:AlternateContent>
  <xr:revisionPtr revIDLastSave="38" documentId="13_ncr:1_{10AD6C1D-97C0-4324-BE16-98C9E82250E2}" xr6:coauthVersionLast="47" xr6:coauthVersionMax="47" xr10:uidLastSave="{317374AD-E024-412B-97DA-A7EE448931A3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5" l="1"/>
  <c r="C35" i="24"/>
  <c r="D31" i="24" s="1"/>
  <c r="E34" i="24"/>
  <c r="F34" i="24" s="1"/>
  <c r="C34" i="24"/>
  <c r="D34" i="24" s="1"/>
  <c r="D33" i="24"/>
  <c r="D32" i="24"/>
  <c r="D30" i="24"/>
  <c r="E29" i="24"/>
  <c r="E35" i="24" s="1"/>
  <c r="C29" i="24"/>
  <c r="D29" i="24" s="1"/>
  <c r="D28" i="24"/>
  <c r="D27" i="24"/>
  <c r="D25" i="24"/>
  <c r="D22" i="24"/>
  <c r="D21" i="24"/>
  <c r="D19" i="24"/>
  <c r="D16" i="24"/>
  <c r="D15" i="24"/>
  <c r="D13" i="24"/>
  <c r="D12" i="24"/>
  <c r="E34" i="25"/>
  <c r="C34" i="25"/>
  <c r="E29" i="25"/>
  <c r="C29" i="25"/>
  <c r="C35" i="25" s="1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D35" i="24" l="1"/>
  <c r="F31" i="24"/>
  <c r="F26" i="24"/>
  <c r="F20" i="24"/>
  <c r="F14" i="24"/>
  <c r="F30" i="24"/>
  <c r="F25" i="24"/>
  <c r="F19" i="24"/>
  <c r="F13" i="24"/>
  <c r="F27" i="24"/>
  <c r="F15" i="24"/>
  <c r="F24" i="24"/>
  <c r="F18" i="24"/>
  <c r="F12" i="24"/>
  <c r="F16" i="24"/>
  <c r="F23" i="24"/>
  <c r="F17" i="24"/>
  <c r="F11" i="24"/>
  <c r="F33" i="24"/>
  <c r="F28" i="24"/>
  <c r="F22" i="24"/>
  <c r="F32" i="24"/>
  <c r="F21" i="24"/>
  <c r="D11" i="24"/>
  <c r="D17" i="24"/>
  <c r="D23" i="24"/>
  <c r="D24" i="24"/>
  <c r="D18" i="24"/>
  <c r="F29" i="24"/>
  <c r="F35" i="24" s="1"/>
  <c r="D14" i="24"/>
  <c r="D20" i="24"/>
  <c r="D26" i="24"/>
  <c r="D31" i="25"/>
  <c r="D26" i="25"/>
  <c r="D20" i="25"/>
  <c r="D14" i="25"/>
  <c r="D24" i="25"/>
  <c r="D12" i="25"/>
  <c r="D23" i="25"/>
  <c r="D21" i="25"/>
  <c r="D17" i="25"/>
  <c r="D22" i="25"/>
  <c r="D32" i="25"/>
  <c r="D30" i="25"/>
  <c r="D25" i="25"/>
  <c r="D19" i="25"/>
  <c r="D13" i="25"/>
  <c r="D18" i="25"/>
  <c r="D11" i="25"/>
  <c r="D33" i="25"/>
  <c r="D27" i="25"/>
  <c r="D28" i="25"/>
  <c r="D16" i="25"/>
  <c r="D15" i="25"/>
  <c r="F29" i="25"/>
  <c r="D34" i="25"/>
  <c r="D29" i="25"/>
  <c r="E35" i="25"/>
  <c r="E34" i="23"/>
  <c r="C34" i="23"/>
  <c r="C29" i="23"/>
  <c r="E29" i="23"/>
  <c r="I34" i="24"/>
  <c r="G34" i="24"/>
  <c r="G29" i="24"/>
  <c r="I29" i="24"/>
  <c r="G35" i="24" l="1"/>
  <c r="I35" i="24"/>
  <c r="J11" i="24" s="1"/>
  <c r="F31" i="25"/>
  <c r="F26" i="25"/>
  <c r="F20" i="25"/>
  <c r="F14" i="25"/>
  <c r="F12" i="25"/>
  <c r="F33" i="25"/>
  <c r="F16" i="25"/>
  <c r="F21" i="25"/>
  <c r="F24" i="25"/>
  <c r="F30" i="25"/>
  <c r="F25" i="25"/>
  <c r="F19" i="25"/>
  <c r="F13" i="25"/>
  <c r="F18" i="25"/>
  <c r="F28" i="25"/>
  <c r="F32" i="25"/>
  <c r="F22" i="25"/>
  <c r="F15" i="25"/>
  <c r="F23" i="25"/>
  <c r="F17" i="25"/>
  <c r="F11" i="25"/>
  <c r="F27" i="25"/>
  <c r="D35" i="25"/>
  <c r="F34" i="25"/>
  <c r="F35" i="25" s="1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H23" i="24"/>
  <c r="G35" i="25"/>
  <c r="H29" i="25" s="1"/>
  <c r="G34" i="23"/>
  <c r="J34" i="24"/>
  <c r="I34" i="23"/>
  <c r="I29" i="23"/>
  <c r="G29" i="23"/>
  <c r="J17" i="25" l="1"/>
  <c r="J28" i="25"/>
  <c r="J16" i="25"/>
  <c r="J27" i="25"/>
  <c r="J15" i="25"/>
  <c r="J26" i="25"/>
  <c r="J14" i="25"/>
  <c r="J25" i="25"/>
  <c r="J24" i="25"/>
  <c r="J12" i="25"/>
  <c r="J23" i="25"/>
  <c r="J34" i="25"/>
  <c r="J21" i="25"/>
  <c r="J32" i="25"/>
  <c r="J31" i="25"/>
  <c r="J30" i="25"/>
  <c r="J13" i="25"/>
  <c r="J20" i="25"/>
  <c r="J11" i="25"/>
  <c r="J22" i="25"/>
  <c r="J33" i="25"/>
  <c r="J19" i="25"/>
  <c r="J18" i="25"/>
  <c r="J29" i="25"/>
  <c r="J35" i="25" s="1"/>
  <c r="H31" i="25"/>
  <c r="H19" i="25"/>
  <c r="H14" i="25"/>
  <c r="H23" i="25"/>
  <c r="H34" i="25"/>
  <c r="H35" i="25" s="1"/>
  <c r="H20" i="25"/>
  <c r="H30" i="25"/>
  <c r="H18" i="25"/>
  <c r="H15" i="25"/>
  <c r="H24" i="25"/>
  <c r="H22" i="25"/>
  <c r="H17" i="25"/>
  <c r="H26" i="25"/>
  <c r="H13" i="25"/>
  <c r="H28" i="25"/>
  <c r="H16" i="25"/>
  <c r="H27" i="25"/>
  <c r="H25" i="25"/>
  <c r="H12" i="25"/>
  <c r="H11" i="25"/>
  <c r="H33" i="25"/>
  <c r="H32" i="25"/>
  <c r="H21" i="25"/>
  <c r="I35" i="23"/>
  <c r="J29" i="23" s="1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7" i="23"/>
  <c r="J30" i="23"/>
  <c r="J12" i="23"/>
  <c r="J26" i="23"/>
  <c r="J18" i="23"/>
  <c r="J24" i="23"/>
  <c r="J11" i="23"/>
  <c r="J14" i="23"/>
  <c r="J20" i="23"/>
  <c r="J33" i="23"/>
  <c r="J17" i="23"/>
  <c r="H35" i="23" l="1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<sst xmlns="http://schemas.openxmlformats.org/spreadsheetml/2006/main" count="209" uniqueCount="63">
  <si>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</si>
  <si>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</si>
  <si>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</si>
  <si>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</si>
  <si>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</si>
  <si>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</si>
  <si>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</si>
  <si>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</si>
  <si>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</si>
  <si>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</si>
  <si>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</si>
  <si>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</si>
  <si>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</si>
  <si>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</si>
  <si>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</si>
  <si>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</si>
  <si>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</si>
  <si>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</si>
  <si>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</si>
  <si>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</si>
  <si>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</si>
  <si>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</si>
  <si>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</si>
  <si>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</si>
  <si>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</si>
  <si>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</si>
  <si>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</si>
  <si>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</si>
  <si>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</si>
  <si>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</si>
  <si>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</si>
  <si>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</si>
  <si>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</si>
  <si>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</si>
  <si>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</si>
  <si>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</si>
  <si>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</si>
  <si>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</si>
  <si>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</si>
  <si>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</si>
  <si>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</si>
  <si>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</si>
  <si>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</si>
  <si>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</si>
  <si>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</si>
  <si>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</si>
  <si>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</si>
  <si>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</si>
  <si>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</si>
  <si>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</si>
  <si>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</si>
  <si>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</si>
  <si>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</si>
  <si>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</si>
  <si>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</si>
  <si>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</si>
  <si>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</si>
  <si>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</si>
  <si>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</si>
  <si>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</si>
  <si>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</si>
  <si>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I-II-2024</t>
  </si>
  <si>
    <t>I-II-2025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</si>
</sst>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3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56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57" t="s">
        <v>26</v>
      </c>
      <c r="C8" s="57"/>
      <c r="D8" s="57"/>
      <c r="E8" s="57"/>
      <c r="F8" s="57"/>
      <c r="G8" s="57"/>
      <c r="H8" s="57"/>
      <c r="I8" s="57"/>
      <c r="J8" s="60"/>
    </row>
    <row r="9" spans="1:12" ht="38.25" customHeight="1" x14ac:dyDescent="0.25">
      <c r="A9" s="11" t="s">
        <v>52</v>
      </c>
      <c r="B9" s="58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52" t="s">
        <v>53</v>
      </c>
    </row>
    <row r="10" spans="1:12" ht="31.5" customHeight="1" thickBot="1" x14ac:dyDescent="0.3">
      <c r="A10" s="10"/>
      <c r="B10" s="59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1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2926</v>
      </c>
      <c r="D11" s="49">
        <f t="shared" ref="D11:D34" si="0">C11/C$35*100</f>
        <v>9.6711287390513956</v>
      </c>
      <c r="E11" s="28">
        <f>FBiH!E11+RS!E11</f>
        <v>3813671</v>
      </c>
      <c r="F11" s="46">
        <f t="shared" ref="F11:F34" si="1">E11/E$35*100</f>
        <v>5.6159362507090105</v>
      </c>
      <c r="G11" s="28">
        <f>FBiH!G11+RS!G11</f>
        <v>2850</v>
      </c>
      <c r="H11" s="49">
        <f t="shared" ref="H11:H34" si="2">G11/G$35*100</f>
        <v>8.9800548255978825</v>
      </c>
      <c r="I11" s="28">
        <f>FBiH!I11+RS!I11</f>
        <v>3745357.49</v>
      </c>
      <c r="J11" s="46">
        <f t="shared" ref="J11:J34" si="3">I11/I$35*100</f>
        <v>4.8859071927213673</v>
      </c>
    </row>
    <row r="12" spans="1:12" x14ac:dyDescent="0.25">
      <c r="A12" s="33" t="s">
        <v>1</v>
      </c>
      <c r="B12" s="13" t="s">
        <v>28</v>
      </c>
      <c r="C12" s="28">
        <f>FBiH!C12+RS!C12</f>
        <v>5990</v>
      </c>
      <c r="D12" s="49">
        <f t="shared" si="0"/>
        <v>19.798380432986285</v>
      </c>
      <c r="E12" s="28">
        <f>FBiH!E12+RS!E12</f>
        <v>1241571</v>
      </c>
      <c r="F12" s="46">
        <f t="shared" si="1"/>
        <v>1.828312821617029</v>
      </c>
      <c r="G12" s="28">
        <f>FBiH!G12+RS!G12</f>
        <v>7036</v>
      </c>
      <c r="H12" s="49">
        <f t="shared" si="2"/>
        <v>22.169707281721649</v>
      </c>
      <c r="I12" s="28">
        <f>FBiH!I12+RS!I12</f>
        <v>1693847.84</v>
      </c>
      <c r="J12" s="46">
        <f t="shared" si="3"/>
        <v>2.2096644624520345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4701</v>
      </c>
      <c r="D13" s="49">
        <f t="shared" si="0"/>
        <v>15.537927615270203</v>
      </c>
      <c r="E13" s="28">
        <f>FBiH!E13+RS!E13</f>
        <v>11639157</v>
      </c>
      <c r="F13" s="46">
        <f t="shared" si="1"/>
        <v>17.139591675315867</v>
      </c>
      <c r="G13" s="28">
        <f>FBiH!G13+RS!G13</f>
        <v>5082</v>
      </c>
      <c r="H13" s="49">
        <f t="shared" si="2"/>
        <v>16.012855657434542</v>
      </c>
      <c r="I13" s="28">
        <f>FBiH!I13+RS!I13</f>
        <v>12699052.17</v>
      </c>
      <c r="J13" s="46">
        <f t="shared" si="3"/>
        <v>16.566213106174516</v>
      </c>
    </row>
    <row r="14" spans="1:12" x14ac:dyDescent="0.25">
      <c r="A14" s="33" t="s">
        <v>3</v>
      </c>
      <c r="B14" s="13" t="s">
        <v>30</v>
      </c>
      <c r="C14" s="28">
        <f>FBiH!C14+RS!C14</f>
        <v>2</v>
      </c>
      <c r="D14" s="49">
        <f t="shared" si="0"/>
        <v>6.6104776070071061E-3</v>
      </c>
      <c r="E14" s="28">
        <f>FBiH!E14+RS!E14</f>
        <v>435</v>
      </c>
      <c r="F14" s="46">
        <f t="shared" si="1"/>
        <v>6.405723695249065E-4</v>
      </c>
      <c r="G14" s="28">
        <f>FBiH!G14+RS!G14</f>
        <v>0</v>
      </c>
      <c r="H14" s="49">
        <f t="shared" si="2"/>
        <v>0</v>
      </c>
      <c r="I14" s="28">
        <f>FBiH!I14+RS!I14</f>
        <v>0</v>
      </c>
      <c r="J14" s="46">
        <f t="shared" si="3"/>
        <v>0</v>
      </c>
    </row>
    <row r="15" spans="1:12" x14ac:dyDescent="0.25">
      <c r="A15" s="33" t="s">
        <v>4</v>
      </c>
      <c r="B15" s="13" t="s">
        <v>31</v>
      </c>
      <c r="C15" s="28">
        <f>FBiH!C15+RS!C15</f>
        <v>1</v>
      </c>
      <c r="D15" s="49">
        <f t="shared" si="0"/>
        <v>3.305238803503553E-3</v>
      </c>
      <c r="E15" s="28">
        <f>FBiH!E15+RS!E15</f>
        <v>8822</v>
      </c>
      <c r="F15" s="46">
        <f t="shared" si="1"/>
        <v>1.2991102169997068E-2</v>
      </c>
      <c r="G15" s="28">
        <f>FBiH!G15+RS!G15</f>
        <v>1</v>
      </c>
      <c r="H15" s="49">
        <f t="shared" si="2"/>
        <v>3.1508964300343452E-3</v>
      </c>
      <c r="I15" s="28">
        <f>FBiH!I15+RS!I15</f>
        <v>6845</v>
      </c>
      <c r="J15" s="46">
        <f t="shared" si="3"/>
        <v>8.9294639626450595E-3</v>
      </c>
    </row>
    <row r="16" spans="1:12" x14ac:dyDescent="0.25">
      <c r="A16" s="33" t="s">
        <v>5</v>
      </c>
      <c r="B16" s="13" t="s">
        <v>32</v>
      </c>
      <c r="C16" s="28">
        <f>FBiH!C16+RS!C16</f>
        <v>0</v>
      </c>
      <c r="D16" s="49">
        <f t="shared" si="0"/>
        <v>0</v>
      </c>
      <c r="E16" s="28">
        <f>FBiH!E16+RS!E16</f>
        <v>0</v>
      </c>
      <c r="F16" s="46">
        <f t="shared" si="1"/>
        <v>0</v>
      </c>
      <c r="G16" s="28">
        <f>FBiH!G16+RS!G16</f>
        <v>0</v>
      </c>
      <c r="H16" s="49">
        <f t="shared" si="2"/>
        <v>0</v>
      </c>
      <c r="I16" s="28">
        <f>FBiH!I16+RS!I16</f>
        <v>0</v>
      </c>
      <c r="J16" s="46">
        <f t="shared" si="3"/>
        <v>0</v>
      </c>
    </row>
    <row r="17" spans="1:10" x14ac:dyDescent="0.25">
      <c r="A17" s="33" t="s">
        <v>6</v>
      </c>
      <c r="B17" s="13" t="s">
        <v>33</v>
      </c>
      <c r="C17" s="28">
        <f>FBiH!C17+RS!C17</f>
        <v>52</v>
      </c>
      <c r="D17" s="49">
        <f t="shared" si="0"/>
        <v>0.17187241778218476</v>
      </c>
      <c r="E17" s="28">
        <f>FBiH!E17+RS!E17</f>
        <v>34403</v>
      </c>
      <c r="F17" s="46">
        <f t="shared" si="1"/>
        <v>5.0661175238541051E-2</v>
      </c>
      <c r="G17" s="28">
        <f>FBiH!G17+RS!G17</f>
        <v>34</v>
      </c>
      <c r="H17" s="49">
        <f t="shared" si="2"/>
        <v>0.10713047862116773</v>
      </c>
      <c r="I17" s="28">
        <f>FBiH!I17+RS!I17</f>
        <v>150106</v>
      </c>
      <c r="J17" s="46">
        <f t="shared" si="3"/>
        <v>0.19581681776140239</v>
      </c>
    </row>
    <row r="18" spans="1:10" x14ac:dyDescent="0.25">
      <c r="A18" s="33" t="s">
        <v>7</v>
      </c>
      <c r="B18" s="13" t="s">
        <v>34</v>
      </c>
      <c r="C18" s="28">
        <f>FBiH!C18+RS!C18</f>
        <v>527</v>
      </c>
      <c r="D18" s="49">
        <f t="shared" si="0"/>
        <v>1.7418608494463725</v>
      </c>
      <c r="E18" s="28">
        <f>FBiH!E18+RS!E18</f>
        <v>2124213</v>
      </c>
      <c r="F18" s="46">
        <f t="shared" si="1"/>
        <v>3.1280739190473796</v>
      </c>
      <c r="G18" s="28">
        <f>FBiH!G18+RS!G18</f>
        <v>420</v>
      </c>
      <c r="H18" s="49">
        <f t="shared" si="2"/>
        <v>1.3233765006144249</v>
      </c>
      <c r="I18" s="28">
        <f>FBiH!I18+RS!I18</f>
        <v>4347453.42</v>
      </c>
      <c r="J18" s="46">
        <f t="shared" si="3"/>
        <v>5.6713555358901413</v>
      </c>
    </row>
    <row r="19" spans="1:10" x14ac:dyDescent="0.25">
      <c r="A19" s="33" t="s">
        <v>8</v>
      </c>
      <c r="B19" s="13" t="s">
        <v>35</v>
      </c>
      <c r="C19" s="28">
        <f>FBiH!C19+RS!C19</f>
        <v>563</v>
      </c>
      <c r="D19" s="49">
        <f t="shared" si="0"/>
        <v>1.8608494463725003</v>
      </c>
      <c r="E19" s="28">
        <f>FBiH!E19+RS!E19</f>
        <v>1232391</v>
      </c>
      <c r="F19" s="46">
        <f t="shared" si="1"/>
        <v>1.8147945357498136</v>
      </c>
      <c r="G19" s="28">
        <f>FBiH!G19+RS!G19</f>
        <v>502</v>
      </c>
      <c r="H19" s="49">
        <f t="shared" si="2"/>
        <v>1.5817500078772411</v>
      </c>
      <c r="I19" s="28">
        <f>FBiH!I19+RS!I19</f>
        <v>1480420.63</v>
      </c>
      <c r="J19" s="46">
        <f t="shared" si="3"/>
        <v>1.9312436325991666</v>
      </c>
    </row>
    <row r="20" spans="1:10" s="19" customFormat="1" x14ac:dyDescent="0.25">
      <c r="A20" s="33" t="s">
        <v>9</v>
      </c>
      <c r="B20" s="13" t="s">
        <v>36</v>
      </c>
      <c r="C20" s="28">
        <f>FBiH!C20+RS!C20</f>
        <v>11167</v>
      </c>
      <c r="D20" s="49">
        <f t="shared" si="0"/>
        <v>36.909601718724176</v>
      </c>
      <c r="E20" s="28">
        <f>FBiH!E20+RS!E20</f>
        <v>29713044</v>
      </c>
      <c r="F20" s="46">
        <f t="shared" si="1"/>
        <v>43.754839082477716</v>
      </c>
      <c r="G20" s="28">
        <f>FBiH!G20+RS!G20</f>
        <v>11390</v>
      </c>
      <c r="H20" s="49">
        <f t="shared" si="2"/>
        <v>35.888710338091187</v>
      </c>
      <c r="I20" s="28">
        <f>FBiH!I20+RS!I20</f>
        <v>32135504.689999998</v>
      </c>
      <c r="J20" s="46">
        <f t="shared" si="3"/>
        <v>41.921523893464766</v>
      </c>
    </row>
    <row r="21" spans="1:10" s="19" customFormat="1" x14ac:dyDescent="0.25">
      <c r="A21" s="33" t="s">
        <v>10</v>
      </c>
      <c r="B21" s="13" t="s">
        <v>37</v>
      </c>
      <c r="C21" s="28">
        <f>FBiH!C21+RS!C21</f>
        <v>0</v>
      </c>
      <c r="D21" s="49">
        <f t="shared" si="0"/>
        <v>0</v>
      </c>
      <c r="E21" s="28">
        <f>FBiH!E21+RS!E21</f>
        <v>0</v>
      </c>
      <c r="F21" s="46">
        <f t="shared" si="1"/>
        <v>0</v>
      </c>
      <c r="G21" s="28">
        <f>FBiH!G21+RS!G21</f>
        <v>0</v>
      </c>
      <c r="H21" s="49">
        <f t="shared" si="2"/>
        <v>0</v>
      </c>
      <c r="I21" s="28">
        <f>FBiH!I21+RS!I21</f>
        <v>0</v>
      </c>
      <c r="J21" s="46">
        <f t="shared" si="3"/>
        <v>0</v>
      </c>
    </row>
    <row r="22" spans="1:10" x14ac:dyDescent="0.25">
      <c r="A22" s="33" t="s">
        <v>11</v>
      </c>
      <c r="B22" s="13" t="s">
        <v>38</v>
      </c>
      <c r="C22" s="28">
        <f>FBiH!C22+RS!C22</f>
        <v>0</v>
      </c>
      <c r="D22" s="49">
        <f t="shared" si="0"/>
        <v>0</v>
      </c>
      <c r="E22" s="28">
        <f>FBiH!E22+RS!E22</f>
        <v>0</v>
      </c>
      <c r="F22" s="46">
        <f t="shared" si="1"/>
        <v>0</v>
      </c>
      <c r="G22" s="28">
        <f>FBiH!G22+RS!G22</f>
        <v>0</v>
      </c>
      <c r="H22" s="49">
        <f t="shared" si="2"/>
        <v>0</v>
      </c>
      <c r="I22" s="28">
        <f>FBiH!I22+RS!I22</f>
        <v>0</v>
      </c>
      <c r="J22" s="46">
        <f t="shared" si="3"/>
        <v>0</v>
      </c>
    </row>
    <row r="23" spans="1:10" x14ac:dyDescent="0.25">
      <c r="A23" s="33" t="s">
        <v>12</v>
      </c>
      <c r="B23" s="13" t="s">
        <v>39</v>
      </c>
      <c r="C23" s="28">
        <f>FBiH!C23+RS!C23</f>
        <v>255</v>
      </c>
      <c r="D23" s="49">
        <f t="shared" si="0"/>
        <v>0.84283589489340605</v>
      </c>
      <c r="E23" s="28">
        <f>FBiH!E23+RS!E23</f>
        <v>681428</v>
      </c>
      <c r="F23" s="46">
        <f t="shared" si="1"/>
        <v>1.0034573531508459</v>
      </c>
      <c r="G23" s="28">
        <f>FBiH!G23+RS!G23</f>
        <v>204</v>
      </c>
      <c r="H23" s="49">
        <f t="shared" si="2"/>
        <v>0.64278287172700632</v>
      </c>
      <c r="I23" s="28">
        <f>FBiH!I23+RS!I23</f>
        <v>359530.19</v>
      </c>
      <c r="J23" s="46">
        <f t="shared" si="3"/>
        <v>0.46901561359940563</v>
      </c>
    </row>
    <row r="24" spans="1:10" x14ac:dyDescent="0.25">
      <c r="A24" s="33" t="s">
        <v>13</v>
      </c>
      <c r="B24" s="13" t="s">
        <v>40</v>
      </c>
      <c r="C24" s="28">
        <f>FBiH!C24+RS!C24</f>
        <v>103</v>
      </c>
      <c r="D24" s="49">
        <f t="shared" si="0"/>
        <v>0.34043959676086594</v>
      </c>
      <c r="E24" s="28">
        <f>FBiH!E24+RS!E24</f>
        <v>491153</v>
      </c>
      <c r="F24" s="46">
        <f t="shared" si="1"/>
        <v>0.72326216323969283</v>
      </c>
      <c r="G24" s="28">
        <f>FBiH!G24+RS!G24</f>
        <v>137</v>
      </c>
      <c r="H24" s="49">
        <f t="shared" si="2"/>
        <v>0.43167281091470522</v>
      </c>
      <c r="I24" s="28">
        <f>FBiH!I24+RS!I24</f>
        <v>543050.22</v>
      </c>
      <c r="J24" s="46">
        <f t="shared" si="3"/>
        <v>0.70842182167954293</v>
      </c>
    </row>
    <row r="25" spans="1:10" x14ac:dyDescent="0.25">
      <c r="A25" s="33" t="s">
        <v>14</v>
      </c>
      <c r="B25" s="13" t="s">
        <v>41</v>
      </c>
      <c r="C25" s="28">
        <f>FBiH!C25+RS!C25</f>
        <v>24</v>
      </c>
      <c r="D25" s="49">
        <f t="shared" si="0"/>
        <v>7.932573128408528E-2</v>
      </c>
      <c r="E25" s="28">
        <f>FBiH!E25+RS!E25</f>
        <v>33791</v>
      </c>
      <c r="F25" s="46">
        <f t="shared" si="1"/>
        <v>4.9759956180726699E-2</v>
      </c>
      <c r="G25" s="28">
        <f>FBiH!G25+RS!G25</f>
        <v>25</v>
      </c>
      <c r="H25" s="49">
        <f t="shared" si="2"/>
        <v>7.8772410750858612E-2</v>
      </c>
      <c r="I25" s="28">
        <f>FBiH!I25+RS!I25</f>
        <v>49831</v>
      </c>
      <c r="J25" s="46">
        <f t="shared" si="3"/>
        <v>6.5005714933903003E-2</v>
      </c>
    </row>
    <row r="26" spans="1:10" x14ac:dyDescent="0.25">
      <c r="A26" s="33" t="s">
        <v>15</v>
      </c>
      <c r="B26" s="13" t="s">
        <v>42</v>
      </c>
      <c r="C26" s="28">
        <f>FBiH!C26+RS!C26</f>
        <v>632</v>
      </c>
      <c r="D26" s="49">
        <f t="shared" si="0"/>
        <v>2.0889109238142458</v>
      </c>
      <c r="E26" s="28">
        <f>FBiH!E26+RS!E26</f>
        <v>168749</v>
      </c>
      <c r="F26" s="46">
        <f t="shared" si="1"/>
        <v>0.24849642939070907</v>
      </c>
      <c r="G26" s="28">
        <f>FBiH!G26+RS!G26</f>
        <v>870</v>
      </c>
      <c r="H26" s="49">
        <f t="shared" si="2"/>
        <v>2.7412798941298799</v>
      </c>
      <c r="I26" s="28">
        <f>FBiH!I26+RS!I26</f>
        <v>169558.5</v>
      </c>
      <c r="J26" s="46">
        <f t="shared" si="3"/>
        <v>0.22119306286488716</v>
      </c>
    </row>
    <row r="27" spans="1:10" x14ac:dyDescent="0.25">
      <c r="A27" s="33" t="s">
        <v>16</v>
      </c>
      <c r="B27" s="13" t="s">
        <v>43</v>
      </c>
      <c r="C27" s="28">
        <f>FBiH!C27+RS!C27</f>
        <v>0</v>
      </c>
      <c r="D27" s="49">
        <f t="shared" si="0"/>
        <v>0</v>
      </c>
      <c r="E27" s="28">
        <f>FBiH!E27+RS!E27</f>
        <v>0</v>
      </c>
      <c r="F27" s="46">
        <f t="shared" si="1"/>
        <v>0</v>
      </c>
      <c r="G27" s="28">
        <f>FBiH!G27+RS!G27</f>
        <v>0</v>
      </c>
      <c r="H27" s="49">
        <f t="shared" si="2"/>
        <v>0</v>
      </c>
      <c r="I27" s="28">
        <f>FBiH!I27+RS!I27</f>
        <v>0</v>
      </c>
      <c r="J27" s="46">
        <f t="shared" si="3"/>
        <v>0</v>
      </c>
    </row>
    <row r="28" spans="1:10" x14ac:dyDescent="0.25">
      <c r="A28" s="33" t="s">
        <v>17</v>
      </c>
      <c r="B28" s="13" t="s">
        <v>44</v>
      </c>
      <c r="C28" s="28">
        <f>FBiH!C28+RS!C28</f>
        <v>121</v>
      </c>
      <c r="D28" s="49">
        <f t="shared" si="0"/>
        <v>0.39993389522392997</v>
      </c>
      <c r="E28" s="28">
        <f>FBiH!E28+RS!E28</f>
        <v>67484</v>
      </c>
      <c r="F28" s="46">
        <f t="shared" si="1"/>
        <v>9.9375599505790307E-2</v>
      </c>
      <c r="G28" s="28">
        <f>FBiH!G28+RS!G28</f>
        <v>193</v>
      </c>
      <c r="H28" s="49">
        <f t="shared" si="2"/>
        <v>0.60812301099662847</v>
      </c>
      <c r="I28" s="28">
        <f>FBiH!I28+RS!I28</f>
        <v>75824.13</v>
      </c>
      <c r="J28" s="46">
        <f t="shared" si="3"/>
        <v>9.8914366155429409E-2</v>
      </c>
    </row>
    <row r="29" spans="1:10" x14ac:dyDescent="0.25">
      <c r="A29" s="34" t="s">
        <v>23</v>
      </c>
      <c r="B29" s="7" t="s">
        <v>45</v>
      </c>
      <c r="C29" s="29">
        <f>SUM(C11:C28)</f>
        <v>27064</v>
      </c>
      <c r="D29" s="50">
        <f t="shared" si="0"/>
        <v>89.45298297802016</v>
      </c>
      <c r="E29" s="29">
        <f>SUM(E11:E28)</f>
        <v>51250312</v>
      </c>
      <c r="F29" s="47">
        <f t="shared" si="1"/>
        <v>75.470192636162636</v>
      </c>
      <c r="G29" s="29">
        <f>SUM(G11:G28)</f>
        <v>28744</v>
      </c>
      <c r="H29" s="50">
        <f t="shared" si="2"/>
        <v>90.569366984907205</v>
      </c>
      <c r="I29" s="29">
        <f>SUM(I11:I28)</f>
        <v>57456381.279999994</v>
      </c>
      <c r="J29" s="47">
        <f t="shared" si="3"/>
        <v>74.953204684259205</v>
      </c>
    </row>
    <row r="30" spans="1:10" x14ac:dyDescent="0.25">
      <c r="A30" s="35" t="s">
        <v>22</v>
      </c>
      <c r="B30" s="5" t="s">
        <v>46</v>
      </c>
      <c r="C30" s="28">
        <f>FBiH!C30+RS!C30</f>
        <v>2587</v>
      </c>
      <c r="D30" s="49">
        <f t="shared" si="0"/>
        <v>8.5506527846636935</v>
      </c>
      <c r="E30" s="28">
        <f>FBiH!E30+RS!E30</f>
        <v>15791782</v>
      </c>
      <c r="F30" s="46">
        <f t="shared" si="1"/>
        <v>23.254664861519004</v>
      </c>
      <c r="G30" s="28">
        <f>FBiH!G30+RS!G30</f>
        <v>2465</v>
      </c>
      <c r="H30" s="49">
        <f t="shared" si="2"/>
        <v>7.7669597000346604</v>
      </c>
      <c r="I30" s="28">
        <f>FBiH!I30+RS!I30</f>
        <v>18356448.059999999</v>
      </c>
      <c r="J30" s="46">
        <f t="shared" si="3"/>
        <v>23.94641949363562</v>
      </c>
    </row>
    <row r="31" spans="1:10" x14ac:dyDescent="0.25">
      <c r="A31" s="35" t="s">
        <v>20</v>
      </c>
      <c r="B31" s="6" t="s">
        <v>47</v>
      </c>
      <c r="C31" s="28">
        <f>FBiH!C31+RS!C31</f>
        <v>22</v>
      </c>
      <c r="D31" s="49">
        <f t="shared" si="0"/>
        <v>7.2715253677078165E-2</v>
      </c>
      <c r="E31" s="28">
        <f>FBiH!E31+RS!E31</f>
        <v>56171</v>
      </c>
      <c r="F31" s="46">
        <f t="shared" si="1"/>
        <v>8.2716300157663278E-2</v>
      </c>
      <c r="G31" s="28">
        <f>FBiH!G31+RS!G31</f>
        <v>21</v>
      </c>
      <c r="H31" s="49">
        <f t="shared" si="2"/>
        <v>6.6168825030721232E-2</v>
      </c>
      <c r="I31" s="28">
        <f>FBiH!I31+RS!I31</f>
        <v>80473.61</v>
      </c>
      <c r="J31" s="46">
        <f t="shared" si="3"/>
        <v>0.10497972248925538</v>
      </c>
    </row>
    <row r="32" spans="1:10" x14ac:dyDescent="0.25">
      <c r="A32" s="35" t="s">
        <v>21</v>
      </c>
      <c r="B32" s="16" t="s">
        <v>48</v>
      </c>
      <c r="C32" s="28">
        <f>FBiH!C32+RS!C32</f>
        <v>582</v>
      </c>
      <c r="D32" s="49">
        <f t="shared" si="0"/>
        <v>1.9236489836390678</v>
      </c>
      <c r="E32" s="28">
        <f>FBiH!E32+RS!E32</f>
        <v>809753</v>
      </c>
      <c r="F32" s="46">
        <f t="shared" si="1"/>
        <v>1.1924262021606933</v>
      </c>
      <c r="G32" s="28">
        <f>FBiH!G32+RS!G32</f>
        <v>507</v>
      </c>
      <c r="H32" s="49">
        <f t="shared" si="2"/>
        <v>1.5975044900274127</v>
      </c>
      <c r="I32" s="28">
        <f>FBiH!I32+RS!I32</f>
        <v>763033.59</v>
      </c>
      <c r="J32" s="46">
        <f t="shared" si="3"/>
        <v>0.99539531690178029</v>
      </c>
    </row>
    <row r="33" spans="1:10" ht="15.75" customHeight="1" x14ac:dyDescent="0.25">
      <c r="A33" s="36" t="s">
        <v>19</v>
      </c>
      <c r="B33" s="16" t="s">
        <v>49</v>
      </c>
      <c r="C33" s="28">
        <f>FBiH!C33+RS!C33</f>
        <v>0</v>
      </c>
      <c r="D33" s="49">
        <f t="shared" si="0"/>
        <v>0</v>
      </c>
      <c r="E33" s="28">
        <f>FBiH!E33+RS!E33</f>
        <v>0</v>
      </c>
      <c r="F33" s="46">
        <f t="shared" si="1"/>
        <v>0</v>
      </c>
      <c r="G33" s="28">
        <f>FBiH!G33+RS!G33</f>
        <v>0</v>
      </c>
      <c r="H33" s="49">
        <f t="shared" si="2"/>
        <v>0</v>
      </c>
      <c r="I33" s="28">
        <f>FBiH!I33+RS!I33</f>
        <v>0</v>
      </c>
      <c r="J33" s="46">
        <f t="shared" si="3"/>
        <v>0</v>
      </c>
    </row>
    <row r="34" spans="1:10" x14ac:dyDescent="0.25">
      <c r="A34" s="37" t="s">
        <v>18</v>
      </c>
      <c r="B34" s="8" t="s">
        <v>50</v>
      </c>
      <c r="C34" s="30">
        <f>SUM(C30:C33)</f>
        <v>3191</v>
      </c>
      <c r="D34" s="2">
        <f t="shared" si="0"/>
        <v>10.547017021979837</v>
      </c>
      <c r="E34" s="31">
        <f>SUM(E30:E33)</f>
        <v>16657706</v>
      </c>
      <c r="F34" s="45">
        <f t="shared" si="1"/>
        <v>24.52980736383736</v>
      </c>
      <c r="G34" s="30">
        <f>SUM(G30:G33)</f>
        <v>2993</v>
      </c>
      <c r="H34" s="2">
        <f t="shared" si="2"/>
        <v>9.4306330150927948</v>
      </c>
      <c r="I34" s="31">
        <f>SUM(I30:I33)</f>
        <v>19199955.259999998</v>
      </c>
      <c r="J34" s="45">
        <f t="shared" si="3"/>
        <v>25.046794533026656</v>
      </c>
    </row>
    <row r="35" spans="1:10" x14ac:dyDescent="0.25">
      <c r="A35" s="17" t="s">
        <v>24</v>
      </c>
      <c r="B35" s="18" t="s">
        <v>51</v>
      </c>
      <c r="C35" s="55">
        <f>C29+C34</f>
        <v>30255</v>
      </c>
      <c r="D35" s="53">
        <f>D29+D34</f>
        <v>100</v>
      </c>
      <c r="E35" s="55">
        <f>E29+E34</f>
        <v>67908018</v>
      </c>
      <c r="F35" s="44">
        <f>(F29+F34)</f>
        <v>100</v>
      </c>
      <c r="G35" s="55">
        <f>G29+G34</f>
        <v>31737</v>
      </c>
      <c r="H35" s="53">
        <f>H29+H34</f>
        <v>100</v>
      </c>
      <c r="I35" s="55">
        <f>I29+I34+0.6</f>
        <v>76656337.139999986</v>
      </c>
      <c r="J35" s="44">
        <f>(J29+J34)</f>
        <v>99.999999217285861</v>
      </c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1:J35 H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57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1" t="s">
        <v>52</v>
      </c>
      <c r="B9" s="58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59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1" t="s">
        <v>25</v>
      </c>
    </row>
    <row r="11" spans="1:12" x14ac:dyDescent="0.25">
      <c r="A11" s="33" t="s">
        <v>0</v>
      </c>
      <c r="B11" s="13" t="s">
        <v>27</v>
      </c>
      <c r="C11" s="28">
        <v>1778</v>
      </c>
      <c r="D11" s="49">
        <f t="shared" ref="D11:D34" si="0">C11/C$35*100</f>
        <v>7.4247296112247883</v>
      </c>
      <c r="E11" s="28">
        <v>2414233</v>
      </c>
      <c r="F11" s="48">
        <f>E11/E$35*100</f>
        <v>4.8199249965076882</v>
      </c>
      <c r="G11" s="28">
        <v>1829</v>
      </c>
      <c r="H11" s="49">
        <f t="shared" ref="H11:H34" si="1">G11/G$35*100</f>
        <v>7.1719865108618928</v>
      </c>
      <c r="I11" s="28">
        <v>2640521</v>
      </c>
      <c r="J11" s="48">
        <f>I11/I$35*100</f>
        <v>4.788717845094471</v>
      </c>
    </row>
    <row r="12" spans="1:12" x14ac:dyDescent="0.25">
      <c r="A12" s="33" t="s">
        <v>1</v>
      </c>
      <c r="B12" s="13" t="s">
        <v>28</v>
      </c>
      <c r="C12" s="28">
        <v>5847</v>
      </c>
      <c r="D12" s="49">
        <f t="shared" si="0"/>
        <v>24.416419593268468</v>
      </c>
      <c r="E12" s="28">
        <v>1077776</v>
      </c>
      <c r="F12" s="46">
        <f t="shared" ref="F12:F13" si="2">E12/E$35*100</f>
        <v>2.1517390753237451</v>
      </c>
      <c r="G12" s="28">
        <v>6794</v>
      </c>
      <c r="H12" s="49">
        <f t="shared" si="1"/>
        <v>26.641047760959925</v>
      </c>
      <c r="I12" s="28">
        <v>1464222</v>
      </c>
      <c r="J12" s="46">
        <f t="shared" ref="J12:J13" si="3">I12/I$35*100</f>
        <v>2.65544035460423</v>
      </c>
      <c r="L12" s="1"/>
    </row>
    <row r="13" spans="1:12" x14ac:dyDescent="0.25">
      <c r="A13" s="33" t="s">
        <v>2</v>
      </c>
      <c r="B13" s="13" t="s">
        <v>29</v>
      </c>
      <c r="C13" s="28">
        <v>3760</v>
      </c>
      <c r="D13" s="49">
        <f t="shared" si="0"/>
        <v>15.701340460182903</v>
      </c>
      <c r="E13" s="28">
        <v>9523404</v>
      </c>
      <c r="F13" s="46">
        <f t="shared" si="2"/>
        <v>19.013116377516713</v>
      </c>
      <c r="G13" s="28">
        <v>3982</v>
      </c>
      <c r="H13" s="49">
        <f t="shared" si="1"/>
        <v>15.61446161085405</v>
      </c>
      <c r="I13" s="28">
        <v>10099334</v>
      </c>
      <c r="J13" s="46">
        <f t="shared" si="3"/>
        <v>18.315650945161703</v>
      </c>
    </row>
    <row r="14" spans="1:12" x14ac:dyDescent="0.25">
      <c r="A14" s="33" t="s">
        <v>3</v>
      </c>
      <c r="B14" s="13" t="s">
        <v>30</v>
      </c>
      <c r="C14" s="28">
        <v>0</v>
      </c>
      <c r="D14" s="49">
        <f t="shared" si="0"/>
        <v>0</v>
      </c>
      <c r="E14" s="28">
        <v>0</v>
      </c>
      <c r="F14" s="46">
        <f>E14/E$35*100</f>
        <v>0</v>
      </c>
      <c r="G14" s="28">
        <v>0</v>
      </c>
      <c r="H14" s="49">
        <f t="shared" si="1"/>
        <v>0</v>
      </c>
      <c r="I14" s="28">
        <v>0</v>
      </c>
      <c r="J14" s="46">
        <f>I14/I$35*100</f>
        <v>0</v>
      </c>
    </row>
    <row r="15" spans="1:12" x14ac:dyDescent="0.25">
      <c r="A15" s="33" t="s">
        <v>4</v>
      </c>
      <c r="B15" s="13" t="s">
        <v>31</v>
      </c>
      <c r="C15" s="28">
        <v>1</v>
      </c>
      <c r="D15" s="49">
        <f t="shared" si="0"/>
        <v>4.1758884202614107E-3</v>
      </c>
      <c r="E15" s="28">
        <v>8822</v>
      </c>
      <c r="F15" s="46">
        <f t="shared" ref="F15:F17" si="4">E15/E$35*100</f>
        <v>1.7612789784246519E-2</v>
      </c>
      <c r="G15" s="28">
        <v>1</v>
      </c>
      <c r="H15" s="49">
        <f t="shared" si="1"/>
        <v>3.9212610775625437E-3</v>
      </c>
      <c r="I15" s="28">
        <v>6845</v>
      </c>
      <c r="J15" s="46">
        <f t="shared" ref="J15:J17" si="5">I15/I$35*100</f>
        <v>1.24137523048185E-2</v>
      </c>
    </row>
    <row r="16" spans="1:12" x14ac:dyDescent="0.25">
      <c r="A16" s="33" t="s">
        <v>5</v>
      </c>
      <c r="B16" s="13" t="s">
        <v>32</v>
      </c>
      <c r="C16" s="28">
        <v>0</v>
      </c>
      <c r="D16" s="49">
        <f t="shared" si="0"/>
        <v>0</v>
      </c>
      <c r="E16" s="28">
        <v>0</v>
      </c>
      <c r="F16" s="46">
        <f t="shared" si="4"/>
        <v>0</v>
      </c>
      <c r="G16" s="28">
        <v>0</v>
      </c>
      <c r="H16" s="49">
        <f t="shared" si="1"/>
        <v>0</v>
      </c>
      <c r="I16" s="28">
        <v>0</v>
      </c>
      <c r="J16" s="46">
        <f t="shared" si="5"/>
        <v>0</v>
      </c>
    </row>
    <row r="17" spans="1:10" x14ac:dyDescent="0.25">
      <c r="A17" s="33" t="s">
        <v>6</v>
      </c>
      <c r="B17" s="13" t="s">
        <v>33</v>
      </c>
      <c r="C17" s="28">
        <v>50</v>
      </c>
      <c r="D17" s="49">
        <f t="shared" si="0"/>
        <v>0.20879442101307052</v>
      </c>
      <c r="E17" s="28">
        <v>33178</v>
      </c>
      <c r="F17" s="46">
        <f t="shared" si="4"/>
        <v>6.623862383379403E-2</v>
      </c>
      <c r="G17" s="28">
        <v>34</v>
      </c>
      <c r="H17" s="49">
        <f t="shared" si="1"/>
        <v>0.1333228766371265</v>
      </c>
      <c r="I17" s="28">
        <v>150106</v>
      </c>
      <c r="J17" s="46">
        <f t="shared" si="5"/>
        <v>0.27222479232535945</v>
      </c>
    </row>
    <row r="18" spans="1:10" x14ac:dyDescent="0.25">
      <c r="A18" s="33" t="s">
        <v>7</v>
      </c>
      <c r="B18" s="13" t="s">
        <v>34</v>
      </c>
      <c r="C18" s="28">
        <v>451</v>
      </c>
      <c r="D18" s="49">
        <f t="shared" si="0"/>
        <v>1.8833256775378961</v>
      </c>
      <c r="E18" s="28">
        <v>1002657</v>
      </c>
      <c r="F18" s="46">
        <f>E18/E$35*100</f>
        <v>2.0017668291434214</v>
      </c>
      <c r="G18" s="28">
        <v>376</v>
      </c>
      <c r="H18" s="49">
        <f t="shared" si="1"/>
        <v>1.4743941651635166</v>
      </c>
      <c r="I18" s="28">
        <v>840473</v>
      </c>
      <c r="J18" s="46">
        <f>I18/I$35*100</f>
        <v>1.5242401228470006</v>
      </c>
    </row>
    <row r="19" spans="1:10" x14ac:dyDescent="0.25">
      <c r="A19" s="33" t="s">
        <v>8</v>
      </c>
      <c r="B19" s="13" t="s">
        <v>35</v>
      </c>
      <c r="C19" s="28">
        <v>392</v>
      </c>
      <c r="D19" s="49">
        <f t="shared" si="0"/>
        <v>1.636948260742473</v>
      </c>
      <c r="E19" s="28">
        <v>839875</v>
      </c>
      <c r="F19" s="46">
        <f t="shared" ref="F19:F22" si="6">E19/E$35*100</f>
        <v>1.676778714582186</v>
      </c>
      <c r="G19" s="28">
        <v>316</v>
      </c>
      <c r="H19" s="49">
        <f t="shared" si="1"/>
        <v>1.239118500509764</v>
      </c>
      <c r="I19" s="28">
        <v>970214</v>
      </c>
      <c r="J19" s="46">
        <f t="shared" ref="J19:J22" si="7">I19/I$35*100</f>
        <v>1.7595319618213552</v>
      </c>
    </row>
    <row r="20" spans="1:10" s="19" customFormat="1" x14ac:dyDescent="0.25">
      <c r="A20" s="33" t="s">
        <v>9</v>
      </c>
      <c r="B20" s="13" t="s">
        <v>36</v>
      </c>
      <c r="C20" s="28">
        <v>7809</v>
      </c>
      <c r="D20" s="49">
        <f t="shared" si="0"/>
        <v>32.609512673821357</v>
      </c>
      <c r="E20" s="28">
        <v>19235812</v>
      </c>
      <c r="F20" s="46">
        <f t="shared" si="6"/>
        <v>38.403572102163523</v>
      </c>
      <c r="G20" s="28">
        <v>8137</v>
      </c>
      <c r="H20" s="49">
        <f t="shared" si="1"/>
        <v>31.90730138812642</v>
      </c>
      <c r="I20" s="28">
        <v>21104915</v>
      </c>
      <c r="J20" s="46">
        <f t="shared" si="7"/>
        <v>38.2748264754198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49">
        <f t="shared" si="0"/>
        <v>0</v>
      </c>
      <c r="E21" s="28">
        <v>0</v>
      </c>
      <c r="F21" s="46">
        <f t="shared" si="6"/>
        <v>0</v>
      </c>
      <c r="G21" s="28">
        <v>0</v>
      </c>
      <c r="H21" s="49">
        <f t="shared" si="1"/>
        <v>0</v>
      </c>
      <c r="I21" s="28">
        <v>0</v>
      </c>
      <c r="J21" s="46">
        <f t="shared" si="7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49">
        <f t="shared" si="0"/>
        <v>0</v>
      </c>
      <c r="E22" s="28">
        <v>0</v>
      </c>
      <c r="F22" s="46">
        <f t="shared" si="6"/>
        <v>0</v>
      </c>
      <c r="G22" s="28">
        <v>0</v>
      </c>
      <c r="H22" s="49">
        <f t="shared" si="1"/>
        <v>0</v>
      </c>
      <c r="I22" s="28">
        <v>0</v>
      </c>
      <c r="J22" s="46">
        <f t="shared" si="7"/>
        <v>0</v>
      </c>
    </row>
    <row r="23" spans="1:10" x14ac:dyDescent="0.25">
      <c r="A23" s="33" t="s">
        <v>12</v>
      </c>
      <c r="B23" s="13" t="s">
        <v>39</v>
      </c>
      <c r="C23" s="28">
        <v>221</v>
      </c>
      <c r="D23" s="49">
        <f t="shared" si="0"/>
        <v>0.92287134087777178</v>
      </c>
      <c r="E23" s="28">
        <v>639566</v>
      </c>
      <c r="F23" s="46">
        <f>E23/E$35*100</f>
        <v>1.2768693619532316</v>
      </c>
      <c r="G23" s="28">
        <v>179</v>
      </c>
      <c r="H23" s="49">
        <f t="shared" si="1"/>
        <v>0.7019057328836954</v>
      </c>
      <c r="I23" s="28">
        <v>313634</v>
      </c>
      <c r="J23" s="46">
        <f>I23/I$35*100</f>
        <v>0.56879105776032801</v>
      </c>
    </row>
    <row r="24" spans="1:10" x14ac:dyDescent="0.25">
      <c r="A24" s="33" t="s">
        <v>13</v>
      </c>
      <c r="B24" s="13" t="s">
        <v>40</v>
      </c>
      <c r="C24" s="28">
        <v>81</v>
      </c>
      <c r="D24" s="49">
        <f t="shared" si="0"/>
        <v>0.33824696204117427</v>
      </c>
      <c r="E24" s="28">
        <v>341907</v>
      </c>
      <c r="F24" s="46">
        <f t="shared" ref="F24:F25" si="8">E24/E$35*100</f>
        <v>0.68260441133103311</v>
      </c>
      <c r="G24" s="28">
        <v>118</v>
      </c>
      <c r="H24" s="49">
        <f t="shared" si="1"/>
        <v>0.46270880715238022</v>
      </c>
      <c r="I24" s="28">
        <v>440473</v>
      </c>
      <c r="J24" s="46">
        <f t="shared" ref="J24:J25" si="9">I24/I$35*100</f>
        <v>0.79881997355154399</v>
      </c>
    </row>
    <row r="25" spans="1:10" x14ac:dyDescent="0.25">
      <c r="A25" s="33" t="s">
        <v>14</v>
      </c>
      <c r="B25" s="13" t="s">
        <v>41</v>
      </c>
      <c r="C25" s="28">
        <v>24</v>
      </c>
      <c r="D25" s="49">
        <f t="shared" si="0"/>
        <v>0.10022132208627385</v>
      </c>
      <c r="E25" s="28">
        <v>33791</v>
      </c>
      <c r="F25" s="46">
        <f t="shared" si="8"/>
        <v>6.7462455180171632E-2</v>
      </c>
      <c r="G25" s="28">
        <v>25</v>
      </c>
      <c r="H25" s="49">
        <f t="shared" si="1"/>
        <v>9.8031526939063598E-2</v>
      </c>
      <c r="I25" s="28">
        <v>49831</v>
      </c>
      <c r="J25" s="46">
        <f t="shared" si="9"/>
        <v>9.037102864885474E-2</v>
      </c>
    </row>
    <row r="26" spans="1:10" x14ac:dyDescent="0.25">
      <c r="A26" s="33" t="s">
        <v>15</v>
      </c>
      <c r="B26" s="13" t="s">
        <v>42</v>
      </c>
      <c r="C26" s="28">
        <v>624</v>
      </c>
      <c r="D26" s="49">
        <f t="shared" si="0"/>
        <v>2.6057543742431202</v>
      </c>
      <c r="E26" s="28">
        <v>164835</v>
      </c>
      <c r="F26" s="46">
        <f>E26/E$35*100</f>
        <v>0.32908685151737421</v>
      </c>
      <c r="G26" s="28">
        <v>852</v>
      </c>
      <c r="H26" s="49">
        <f t="shared" si="1"/>
        <v>3.3409144380832876</v>
      </c>
      <c r="I26" s="28">
        <v>160164</v>
      </c>
      <c r="J26" s="46">
        <f>I26/I$35*100</f>
        <v>0.29046548197939376</v>
      </c>
    </row>
    <row r="27" spans="1:10" x14ac:dyDescent="0.25">
      <c r="A27" s="33" t="s">
        <v>16</v>
      </c>
      <c r="B27" s="13" t="s">
        <v>43</v>
      </c>
      <c r="C27" s="28">
        <v>0</v>
      </c>
      <c r="D27" s="49">
        <f t="shared" si="0"/>
        <v>0</v>
      </c>
      <c r="E27" s="28">
        <v>0</v>
      </c>
      <c r="F27" s="46">
        <f t="shared" ref="F27:F28" si="10">E27/E$35*100</f>
        <v>0</v>
      </c>
      <c r="G27" s="28">
        <v>0</v>
      </c>
      <c r="H27" s="49">
        <f t="shared" si="1"/>
        <v>0</v>
      </c>
      <c r="I27" s="28">
        <v>0</v>
      </c>
      <c r="J27" s="46">
        <f t="shared" ref="J27:J28" si="11">I27/I$35*100</f>
        <v>0</v>
      </c>
    </row>
    <row r="28" spans="1:10" x14ac:dyDescent="0.25">
      <c r="A28" s="33" t="s">
        <v>17</v>
      </c>
      <c r="B28" s="13" t="s">
        <v>44</v>
      </c>
      <c r="C28" s="28">
        <v>117</v>
      </c>
      <c r="D28" s="49">
        <f t="shared" si="0"/>
        <v>0.48857894517058503</v>
      </c>
      <c r="E28" s="28">
        <v>64284</v>
      </c>
      <c r="F28" s="46">
        <f t="shared" si="10"/>
        <v>0.12834057792909809</v>
      </c>
      <c r="G28" s="28">
        <v>170</v>
      </c>
      <c r="H28" s="49">
        <f t="shared" si="1"/>
        <v>0.66661438318563249</v>
      </c>
      <c r="I28" s="28">
        <v>68056</v>
      </c>
      <c r="J28" s="46">
        <f t="shared" si="11"/>
        <v>0.12342298420112897</v>
      </c>
    </row>
    <row r="29" spans="1:10" x14ac:dyDescent="0.25">
      <c r="A29" s="34" t="s">
        <v>23</v>
      </c>
      <c r="B29" s="7" t="s">
        <v>45</v>
      </c>
      <c r="C29" s="29">
        <f>SUM(C11:C28)</f>
        <v>21155</v>
      </c>
      <c r="D29" s="50">
        <f t="shared" si="0"/>
        <v>88.340919530630146</v>
      </c>
      <c r="E29" s="29">
        <f>SUM(E11:E28)</f>
        <v>35380140</v>
      </c>
      <c r="F29" s="47">
        <f>E29/E$35*100</f>
        <v>70.635113166766232</v>
      </c>
      <c r="G29" s="29">
        <f>SUM(G11:G28)</f>
        <v>22813</v>
      </c>
      <c r="H29" s="50">
        <f t="shared" si="1"/>
        <v>89.455728962434321</v>
      </c>
      <c r="I29" s="29">
        <f>SUM(I11:I28)</f>
        <v>38308788</v>
      </c>
      <c r="J29" s="47">
        <f>I29/I$35*100</f>
        <v>69.47491677571999</v>
      </c>
    </row>
    <row r="30" spans="1:10" x14ac:dyDescent="0.25">
      <c r="A30" s="35" t="s">
        <v>22</v>
      </c>
      <c r="B30" s="5" t="s">
        <v>46</v>
      </c>
      <c r="C30" s="28">
        <v>2320</v>
      </c>
      <c r="D30" s="49">
        <f t="shared" si="0"/>
        <v>9.6880611350064729</v>
      </c>
      <c r="E30" s="28">
        <v>14089088</v>
      </c>
      <c r="F30" s="46">
        <f>E30/E$35*100</f>
        <v>28.128332033070759</v>
      </c>
      <c r="G30" s="28">
        <v>2203</v>
      </c>
      <c r="H30" s="49">
        <f t="shared" si="1"/>
        <v>8.6385381538702841</v>
      </c>
      <c r="I30" s="28">
        <v>16143148</v>
      </c>
      <c r="J30" s="46">
        <f>I30/I$35*100</f>
        <v>29.276412080646626</v>
      </c>
    </row>
    <row r="31" spans="1:10" x14ac:dyDescent="0.25">
      <c r="A31" s="35" t="s">
        <v>20</v>
      </c>
      <c r="B31" s="6" t="s">
        <v>47</v>
      </c>
      <c r="C31" s="28">
        <v>21</v>
      </c>
      <c r="D31" s="49">
        <f t="shared" si="0"/>
        <v>8.7693656825489616E-2</v>
      </c>
      <c r="E31" s="28">
        <v>50632</v>
      </c>
      <c r="F31" s="46">
        <f t="shared" ref="F31:F33" si="12">E31/E$35*100</f>
        <v>0.10108487557877689</v>
      </c>
      <c r="G31" s="28">
        <v>20</v>
      </c>
      <c r="H31" s="49">
        <f t="shared" si="1"/>
        <v>7.8425221551250882E-2</v>
      </c>
      <c r="I31" s="28">
        <v>74831</v>
      </c>
      <c r="J31" s="46">
        <f t="shared" ref="J31:J33" si="13">I31/I$35*100</f>
        <v>0.13570978797982075</v>
      </c>
    </row>
    <row r="32" spans="1:10" x14ac:dyDescent="0.25">
      <c r="A32" s="35" t="s">
        <v>21</v>
      </c>
      <c r="B32" s="16" t="s">
        <v>48</v>
      </c>
      <c r="C32" s="28">
        <v>451</v>
      </c>
      <c r="D32" s="49">
        <f t="shared" si="0"/>
        <v>1.8833256775378961</v>
      </c>
      <c r="E32" s="28">
        <v>568741</v>
      </c>
      <c r="F32" s="46">
        <f t="shared" si="12"/>
        <v>1.1354699245842381</v>
      </c>
      <c r="G32" s="28">
        <v>466</v>
      </c>
      <c r="H32" s="49">
        <f t="shared" si="1"/>
        <v>1.8273076621441458</v>
      </c>
      <c r="I32" s="28">
        <v>613692</v>
      </c>
      <c r="J32" s="46">
        <f t="shared" si="13"/>
        <v>1.1129613556535682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49">
        <f t="shared" si="0"/>
        <v>0</v>
      </c>
      <c r="E33" s="28">
        <v>0</v>
      </c>
      <c r="F33" s="46">
        <f t="shared" si="12"/>
        <v>0</v>
      </c>
      <c r="G33" s="28">
        <v>0</v>
      </c>
      <c r="H33" s="49">
        <f t="shared" si="1"/>
        <v>0</v>
      </c>
      <c r="I33" s="28">
        <v>0</v>
      </c>
      <c r="J33" s="46">
        <f t="shared" si="13"/>
        <v>0</v>
      </c>
    </row>
    <row r="34" spans="1:10" x14ac:dyDescent="0.25">
      <c r="A34" s="37" t="s">
        <v>18</v>
      </c>
      <c r="B34" s="8" t="s">
        <v>50</v>
      </c>
      <c r="C34" s="30">
        <f>SUM(C30:C33)</f>
        <v>2792</v>
      </c>
      <c r="D34" s="2">
        <f t="shared" si="0"/>
        <v>11.65908046936986</v>
      </c>
      <c r="E34" s="31">
        <f>SUM(E30:E33)</f>
        <v>14708461</v>
      </c>
      <c r="F34" s="45">
        <f>E34/E$35*100</f>
        <v>29.364886833233772</v>
      </c>
      <c r="G34" s="30">
        <f>SUM(G30:G33)</f>
        <v>2689</v>
      </c>
      <c r="H34" s="2">
        <f t="shared" si="1"/>
        <v>10.544271037565681</v>
      </c>
      <c r="I34" s="31">
        <f>SUM(I30:I33)</f>
        <v>16831671</v>
      </c>
      <c r="J34" s="45">
        <f>I34/I$35*100</f>
        <v>30.525083224280014</v>
      </c>
    </row>
    <row r="35" spans="1:10" x14ac:dyDescent="0.25">
      <c r="A35" s="17" t="s">
        <v>24</v>
      </c>
      <c r="B35" s="56" t="s">
        <v>51</v>
      </c>
      <c r="C35" s="55">
        <f>C29+C34</f>
        <v>23947</v>
      </c>
      <c r="D35" s="53">
        <f t="shared" ref="D35" si="14">D29+D34</f>
        <v>100</v>
      </c>
      <c r="E35" s="55">
        <f>E29+E34</f>
        <v>50088601</v>
      </c>
      <c r="F35" s="54">
        <f t="shared" ref="F35" si="15">F29+F34</f>
        <v>100</v>
      </c>
      <c r="G35" s="55">
        <f>G29+G34</f>
        <v>25502</v>
      </c>
      <c r="H35" s="53">
        <f t="shared" ref="H35:J35" si="16">H29+H34</f>
        <v>100</v>
      </c>
      <c r="I35" s="55">
        <f>I29+I34</f>
        <v>55140459</v>
      </c>
      <c r="J35" s="54">
        <f t="shared" si="16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1" t="s">
        <v>52</v>
      </c>
      <c r="B9" s="58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59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1" t="s">
        <v>25</v>
      </c>
    </row>
    <row r="11" spans="1:12" x14ac:dyDescent="0.25">
      <c r="A11" s="33" t="s">
        <v>0</v>
      </c>
      <c r="B11" s="13" t="s">
        <v>27</v>
      </c>
      <c r="C11" s="28">
        <v>1148</v>
      </c>
      <c r="D11" s="48">
        <f>C11/C$35*100</f>
        <v>18.199112238427396</v>
      </c>
      <c r="E11" s="28">
        <v>1399438</v>
      </c>
      <c r="F11" s="48">
        <f>E11/E$35*100</f>
        <v>7.8534440990933385</v>
      </c>
      <c r="G11" s="28">
        <v>1021</v>
      </c>
      <c r="H11" s="48">
        <f>G11/G$35*100</f>
        <v>16.37530072173216</v>
      </c>
      <c r="I11" s="28">
        <v>1104836.49</v>
      </c>
      <c r="J11" s="48">
        <f>I11/I$35*100</f>
        <v>5.1349822378659997</v>
      </c>
    </row>
    <row r="12" spans="1:12" x14ac:dyDescent="0.25">
      <c r="A12" s="33" t="s">
        <v>1</v>
      </c>
      <c r="B12" s="13" t="s">
        <v>28</v>
      </c>
      <c r="C12" s="28">
        <v>143</v>
      </c>
      <c r="D12" s="46">
        <f t="shared" ref="D12:D13" si="0">C12/C$35*100</f>
        <v>2.2669625871908687</v>
      </c>
      <c r="E12" s="28">
        <v>163795</v>
      </c>
      <c r="F12" s="46">
        <f t="shared" ref="F12:F13" si="1">E12/E$35*100</f>
        <v>0.91919390227433695</v>
      </c>
      <c r="G12" s="28">
        <v>242</v>
      </c>
      <c r="H12" s="46">
        <f t="shared" ref="H12:J13" si="2">G12/G$35*100</f>
        <v>3.8813151563753006</v>
      </c>
      <c r="I12" s="28">
        <v>229625.84000000003</v>
      </c>
      <c r="J12" s="46">
        <f t="shared" si="2"/>
        <v>1.0672390172006903</v>
      </c>
      <c r="L12" s="1"/>
    </row>
    <row r="13" spans="1:12" x14ac:dyDescent="0.25">
      <c r="A13" s="33" t="s">
        <v>2</v>
      </c>
      <c r="B13" s="13" t="s">
        <v>29</v>
      </c>
      <c r="C13" s="28">
        <v>941</v>
      </c>
      <c r="D13" s="46">
        <f t="shared" si="0"/>
        <v>14.917564996829421</v>
      </c>
      <c r="E13" s="28">
        <v>2115753</v>
      </c>
      <c r="F13" s="46">
        <f t="shared" si="1"/>
        <v>11.873300505623707</v>
      </c>
      <c r="G13" s="28">
        <v>1100</v>
      </c>
      <c r="H13" s="46">
        <f t="shared" si="2"/>
        <v>17.642341619887731</v>
      </c>
      <c r="I13" s="28">
        <v>2599718.17</v>
      </c>
      <c r="J13" s="46">
        <f t="shared" si="2"/>
        <v>12.082789396653167</v>
      </c>
    </row>
    <row r="14" spans="1:12" x14ac:dyDescent="0.25">
      <c r="A14" s="33" t="s">
        <v>3</v>
      </c>
      <c r="B14" s="13" t="s">
        <v>30</v>
      </c>
      <c r="C14" s="28">
        <v>2</v>
      </c>
      <c r="D14" s="46">
        <f>C14/C$35*100</f>
        <v>3.1705770450221937E-2</v>
      </c>
      <c r="E14" s="28">
        <v>435</v>
      </c>
      <c r="F14" s="46">
        <f>E14/E$35*100</f>
        <v>2.4411572239038831E-3</v>
      </c>
      <c r="G14" s="28">
        <v>0</v>
      </c>
      <c r="H14" s="46">
        <f>G14/G$35*100</f>
        <v>0</v>
      </c>
      <c r="I14" s="28">
        <v>0</v>
      </c>
      <c r="J14" s="46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46">
        <f t="shared" ref="D15:D17" si="3">C15/C$35*100</f>
        <v>0</v>
      </c>
      <c r="E15" s="28">
        <v>0</v>
      </c>
      <c r="F15" s="46">
        <f t="shared" ref="F15:F17" si="4">E15/E$35*100</f>
        <v>0</v>
      </c>
      <c r="G15" s="28">
        <v>0</v>
      </c>
      <c r="H15" s="46">
        <f t="shared" ref="H15:J17" si="5">G15/G$35*100</f>
        <v>0</v>
      </c>
      <c r="I15" s="28">
        <v>0</v>
      </c>
      <c r="J15" s="46">
        <f t="shared" si="5"/>
        <v>0</v>
      </c>
    </row>
    <row r="16" spans="1:12" x14ac:dyDescent="0.25">
      <c r="A16" s="33" t="s">
        <v>5</v>
      </c>
      <c r="B16" s="13" t="s">
        <v>32</v>
      </c>
      <c r="C16" s="28">
        <v>0</v>
      </c>
      <c r="D16" s="46">
        <f t="shared" si="3"/>
        <v>0</v>
      </c>
      <c r="E16" s="28">
        <v>0</v>
      </c>
      <c r="F16" s="46">
        <f t="shared" si="4"/>
        <v>0</v>
      </c>
      <c r="G16" s="28">
        <v>0</v>
      </c>
      <c r="H16" s="46">
        <f t="shared" si="5"/>
        <v>0</v>
      </c>
      <c r="I16" s="28">
        <v>0</v>
      </c>
      <c r="J16" s="46">
        <f t="shared" si="5"/>
        <v>0</v>
      </c>
    </row>
    <row r="17" spans="1:10" x14ac:dyDescent="0.25">
      <c r="A17" s="33" t="s">
        <v>6</v>
      </c>
      <c r="B17" s="13" t="s">
        <v>33</v>
      </c>
      <c r="C17" s="28">
        <v>2</v>
      </c>
      <c r="D17" s="46">
        <f t="shared" si="3"/>
        <v>3.1705770450221937E-2</v>
      </c>
      <c r="E17" s="28">
        <v>1225</v>
      </c>
      <c r="F17" s="46">
        <f t="shared" si="4"/>
        <v>6.8745232167408202E-3</v>
      </c>
      <c r="G17" s="28">
        <v>0</v>
      </c>
      <c r="H17" s="46">
        <f t="shared" si="5"/>
        <v>0</v>
      </c>
      <c r="I17" s="28">
        <v>0</v>
      </c>
      <c r="J17" s="46">
        <f t="shared" si="5"/>
        <v>0</v>
      </c>
    </row>
    <row r="18" spans="1:10" x14ac:dyDescent="0.25">
      <c r="A18" s="33" t="s">
        <v>7</v>
      </c>
      <c r="B18" s="13" t="s">
        <v>34</v>
      </c>
      <c r="C18" s="28">
        <v>76</v>
      </c>
      <c r="D18" s="46">
        <f>C18/C$35*100</f>
        <v>1.2048192771084338</v>
      </c>
      <c r="E18" s="28">
        <v>1121556</v>
      </c>
      <c r="F18" s="46">
        <f>E18/E$35*100</f>
        <v>6.2940104170407896</v>
      </c>
      <c r="G18" s="28">
        <v>44</v>
      </c>
      <c r="H18" s="46">
        <f>G18/G$35*100</f>
        <v>0.70569366479550921</v>
      </c>
      <c r="I18" s="28">
        <v>3506980.4199999995</v>
      </c>
      <c r="J18" s="46">
        <f>I18/I$35*100</f>
        <v>16.299499815799749</v>
      </c>
    </row>
    <row r="19" spans="1:10" x14ac:dyDescent="0.25">
      <c r="A19" s="33" t="s">
        <v>8</v>
      </c>
      <c r="B19" s="13" t="s">
        <v>35</v>
      </c>
      <c r="C19" s="28">
        <v>171</v>
      </c>
      <c r="D19" s="46">
        <f t="shared" ref="D19:D22" si="6">C19/C$35*100</f>
        <v>2.7108433734939759</v>
      </c>
      <c r="E19" s="28">
        <v>392516</v>
      </c>
      <c r="F19" s="46">
        <f t="shared" ref="F19:F22" si="7">E19/E$35*100</f>
        <v>2.2027431468916241</v>
      </c>
      <c r="G19" s="28">
        <v>186</v>
      </c>
      <c r="H19" s="46">
        <f t="shared" ref="H19:J22" si="8">G19/G$35*100</f>
        <v>2.9831595829991979</v>
      </c>
      <c r="I19" s="28">
        <v>510206.63</v>
      </c>
      <c r="J19" s="46">
        <f t="shared" si="8"/>
        <v>2.3713029089865327</v>
      </c>
    </row>
    <row r="20" spans="1:10" s="19" customFormat="1" x14ac:dyDescent="0.25">
      <c r="A20" s="33" t="s">
        <v>9</v>
      </c>
      <c r="B20" s="13" t="s">
        <v>36</v>
      </c>
      <c r="C20" s="28">
        <v>3358</v>
      </c>
      <c r="D20" s="46">
        <f t="shared" si="6"/>
        <v>53.233988585922646</v>
      </c>
      <c r="E20" s="28">
        <v>10477232</v>
      </c>
      <c r="F20" s="46">
        <f t="shared" si="7"/>
        <v>58.796713984636618</v>
      </c>
      <c r="G20" s="28">
        <v>3253</v>
      </c>
      <c r="H20" s="46">
        <f t="shared" si="8"/>
        <v>52.173215717722535</v>
      </c>
      <c r="I20" s="28">
        <v>11030589.689999999</v>
      </c>
      <c r="J20" s="46">
        <f t="shared" si="8"/>
        <v>51.267207993227871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46">
        <f t="shared" si="6"/>
        <v>0</v>
      </c>
      <c r="E21" s="28">
        <v>0</v>
      </c>
      <c r="F21" s="46">
        <f t="shared" si="7"/>
        <v>0</v>
      </c>
      <c r="G21" s="28">
        <v>0</v>
      </c>
      <c r="H21" s="46">
        <f t="shared" si="8"/>
        <v>0</v>
      </c>
      <c r="I21" s="28">
        <v>0</v>
      </c>
      <c r="J21" s="46">
        <f t="shared" si="8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46">
        <f t="shared" si="6"/>
        <v>0</v>
      </c>
      <c r="E22" s="28">
        <v>0</v>
      </c>
      <c r="F22" s="46">
        <f t="shared" si="7"/>
        <v>0</v>
      </c>
      <c r="G22" s="28">
        <v>0</v>
      </c>
      <c r="H22" s="46">
        <f t="shared" si="8"/>
        <v>0</v>
      </c>
      <c r="I22" s="28">
        <v>0</v>
      </c>
      <c r="J22" s="46">
        <f t="shared" si="8"/>
        <v>0</v>
      </c>
    </row>
    <row r="23" spans="1:10" x14ac:dyDescent="0.25">
      <c r="A23" s="33" t="s">
        <v>12</v>
      </c>
      <c r="B23" s="13" t="s">
        <v>39</v>
      </c>
      <c r="C23" s="28">
        <v>34</v>
      </c>
      <c r="D23" s="46">
        <f>C23/C$35*100</f>
        <v>0.53899809765377305</v>
      </c>
      <c r="E23" s="28">
        <v>41862</v>
      </c>
      <c r="F23" s="46">
        <f>E23/E$35*100</f>
        <v>0.23492350277486057</v>
      </c>
      <c r="G23" s="28">
        <v>25</v>
      </c>
      <c r="H23" s="46">
        <f>G23/G$35*100</f>
        <v>0.40096230954290296</v>
      </c>
      <c r="I23" s="28">
        <v>45896.189999999995</v>
      </c>
      <c r="J23" s="46">
        <f>I23/I$35*100</f>
        <v>0.21331312150608192</v>
      </c>
    </row>
    <row r="24" spans="1:10" x14ac:dyDescent="0.25">
      <c r="A24" s="33" t="s">
        <v>13</v>
      </c>
      <c r="B24" s="13" t="s">
        <v>40</v>
      </c>
      <c r="C24" s="28">
        <v>22</v>
      </c>
      <c r="D24" s="46">
        <f t="shared" ref="D24:D25" si="9">C24/C$35*100</f>
        <v>0.34876347495244131</v>
      </c>
      <c r="E24" s="28">
        <v>149246</v>
      </c>
      <c r="F24" s="46">
        <f t="shared" ref="F24:F25" si="10">E24/E$35*100</f>
        <v>0.83754701388220454</v>
      </c>
      <c r="G24" s="28">
        <v>19</v>
      </c>
      <c r="H24" s="46">
        <f t="shared" ref="H24:J25" si="11">G24/G$35*100</f>
        <v>0.30473135525260625</v>
      </c>
      <c r="I24" s="28">
        <v>102577.22</v>
      </c>
      <c r="J24" s="46">
        <f t="shared" si="11"/>
        <v>0.47675127267897627</v>
      </c>
    </row>
    <row r="25" spans="1:10" x14ac:dyDescent="0.25">
      <c r="A25" s="33" t="s">
        <v>14</v>
      </c>
      <c r="B25" s="13" t="s">
        <v>41</v>
      </c>
      <c r="C25" s="28">
        <v>0</v>
      </c>
      <c r="D25" s="46">
        <f t="shared" si="9"/>
        <v>0</v>
      </c>
      <c r="E25" s="28">
        <v>0</v>
      </c>
      <c r="F25" s="46">
        <f t="shared" si="10"/>
        <v>0</v>
      </c>
      <c r="G25" s="28">
        <v>0</v>
      </c>
      <c r="H25" s="46">
        <f t="shared" si="11"/>
        <v>0</v>
      </c>
      <c r="I25" s="28">
        <v>0</v>
      </c>
      <c r="J25" s="46">
        <f t="shared" si="11"/>
        <v>0</v>
      </c>
    </row>
    <row r="26" spans="1:10" x14ac:dyDescent="0.25">
      <c r="A26" s="33" t="s">
        <v>15</v>
      </c>
      <c r="B26" s="13" t="s">
        <v>42</v>
      </c>
      <c r="C26" s="28">
        <v>8</v>
      </c>
      <c r="D26" s="46">
        <f>C26/C$35*100</f>
        <v>0.12682308180088775</v>
      </c>
      <c r="E26" s="28">
        <v>3914</v>
      </c>
      <c r="F26" s="46">
        <f>E26/E$35*100</f>
        <v>2.1964803159447814E-2</v>
      </c>
      <c r="G26" s="28">
        <v>18</v>
      </c>
      <c r="H26" s="46">
        <f>G26/G$35*100</f>
        <v>0.28869286287089013</v>
      </c>
      <c r="I26" s="28">
        <v>9394.5</v>
      </c>
      <c r="J26" s="46">
        <f>I26/I$35*100</f>
        <v>4.366310406133684E-2</v>
      </c>
    </row>
    <row r="27" spans="1:10" x14ac:dyDescent="0.25">
      <c r="A27" s="33" t="s">
        <v>16</v>
      </c>
      <c r="B27" s="13" t="s">
        <v>43</v>
      </c>
      <c r="C27" s="28">
        <v>0</v>
      </c>
      <c r="D27" s="46">
        <f t="shared" ref="D27:D28" si="12">C27/C$35*100</f>
        <v>0</v>
      </c>
      <c r="E27" s="28">
        <v>0</v>
      </c>
      <c r="F27" s="46">
        <f t="shared" ref="F27:F28" si="13">E27/E$35*100</f>
        <v>0</v>
      </c>
      <c r="G27" s="28">
        <v>0</v>
      </c>
      <c r="H27" s="46">
        <f t="shared" ref="H27:J28" si="14">G27/G$35*100</f>
        <v>0</v>
      </c>
      <c r="I27" s="28">
        <v>0</v>
      </c>
      <c r="J27" s="46">
        <f t="shared" si="14"/>
        <v>0</v>
      </c>
    </row>
    <row r="28" spans="1:10" x14ac:dyDescent="0.25">
      <c r="A28" s="33" t="s">
        <v>17</v>
      </c>
      <c r="B28" s="13" t="s">
        <v>44</v>
      </c>
      <c r="C28" s="28">
        <v>4</v>
      </c>
      <c r="D28" s="46">
        <f t="shared" si="12"/>
        <v>6.3411540900443875E-2</v>
      </c>
      <c r="E28" s="28">
        <v>3200</v>
      </c>
      <c r="F28" s="46">
        <f t="shared" si="13"/>
        <v>1.7957938198833165E-2</v>
      </c>
      <c r="G28" s="28">
        <v>23</v>
      </c>
      <c r="H28" s="46">
        <f t="shared" si="14"/>
        <v>0.36888532477947072</v>
      </c>
      <c r="I28" s="28">
        <v>7768.1299999999992</v>
      </c>
      <c r="J28" s="46">
        <f t="shared" si="14"/>
        <v>3.6104174628984249E-2</v>
      </c>
    </row>
    <row r="29" spans="1:10" x14ac:dyDescent="0.25">
      <c r="A29" s="34" t="s">
        <v>23</v>
      </c>
      <c r="B29" s="7" t="s">
        <v>45</v>
      </c>
      <c r="C29" s="29">
        <f>SUM(C11:C28)</f>
        <v>5909</v>
      </c>
      <c r="D29" s="47">
        <f>C29/C$35*100</f>
        <v>93.674698795180717</v>
      </c>
      <c r="E29" s="23">
        <f>SUM(E11:E28)+0.6</f>
        <v>15870172.6</v>
      </c>
      <c r="F29" s="47">
        <f>E29/E$35*100</f>
        <v>89.061118361129815</v>
      </c>
      <c r="G29" s="29">
        <f>SUM(G11:G28)</f>
        <v>5931</v>
      </c>
      <c r="H29" s="47">
        <f>G29/G$35*100</f>
        <v>95.124298315958299</v>
      </c>
      <c r="I29" s="23">
        <f>SUM(I11:I28)</f>
        <v>19147593.279999997</v>
      </c>
      <c r="J29" s="47">
        <f>I29/I$35*100</f>
        <v>88.992853042609383</v>
      </c>
    </row>
    <row r="30" spans="1:10" x14ac:dyDescent="0.25">
      <c r="A30" s="35" t="s">
        <v>22</v>
      </c>
      <c r="B30" s="5" t="s">
        <v>46</v>
      </c>
      <c r="C30" s="28">
        <v>267</v>
      </c>
      <c r="D30" s="46">
        <f>C30/C$35*100</f>
        <v>4.2327203551046289</v>
      </c>
      <c r="E30" s="28">
        <v>1702694</v>
      </c>
      <c r="F30" s="46">
        <f>E30/E$35*100</f>
        <v>9.5552730073512606</v>
      </c>
      <c r="G30" s="28">
        <v>262</v>
      </c>
      <c r="H30" s="46">
        <f>G30/G$35*100</f>
        <v>4.2020850040096231</v>
      </c>
      <c r="I30" s="28">
        <v>2213300.06</v>
      </c>
      <c r="J30" s="46">
        <f>I30/I$35*100</f>
        <v>10.286822166027257</v>
      </c>
    </row>
    <row r="31" spans="1:10" x14ac:dyDescent="0.25">
      <c r="A31" s="35" t="s">
        <v>20</v>
      </c>
      <c r="B31" s="6" t="s">
        <v>47</v>
      </c>
      <c r="C31" s="28">
        <v>1</v>
      </c>
      <c r="D31" s="46">
        <f t="shared" ref="D31:D33" si="15">C31/C$35*100</f>
        <v>1.5852885225110969E-2</v>
      </c>
      <c r="E31" s="28">
        <v>5539</v>
      </c>
      <c r="F31" s="46">
        <f t="shared" ref="F31:F33" si="16">E31/E$35*100</f>
        <v>3.1084068651042778E-2</v>
      </c>
      <c r="G31" s="28">
        <v>1</v>
      </c>
      <c r="H31" s="46">
        <f t="shared" ref="H31:J33" si="17">G31/G$35*100</f>
        <v>1.6038492381716118E-2</v>
      </c>
      <c r="I31" s="28">
        <v>5642.61</v>
      </c>
      <c r="J31" s="46">
        <f t="shared" si="17"/>
        <v>2.6225330523981037E-2</v>
      </c>
    </row>
    <row r="32" spans="1:10" x14ac:dyDescent="0.25">
      <c r="A32" s="35" t="s">
        <v>21</v>
      </c>
      <c r="B32" s="16" t="s">
        <v>48</v>
      </c>
      <c r="C32" s="28">
        <v>131</v>
      </c>
      <c r="D32" s="46">
        <f t="shared" si="15"/>
        <v>2.0767279644895371</v>
      </c>
      <c r="E32" s="28">
        <v>241012</v>
      </c>
      <c r="F32" s="46">
        <f t="shared" si="16"/>
        <v>1.3525245628678682</v>
      </c>
      <c r="G32" s="28">
        <v>41</v>
      </c>
      <c r="H32" s="46">
        <f t="shared" si="17"/>
        <v>0.6575781876503608</v>
      </c>
      <c r="I32" s="28">
        <v>149341.59</v>
      </c>
      <c r="J32" s="46">
        <f t="shared" si="17"/>
        <v>0.69409946083937413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46">
        <f t="shared" si="15"/>
        <v>0</v>
      </c>
      <c r="E33" s="28">
        <v>0</v>
      </c>
      <c r="F33" s="46">
        <f t="shared" si="16"/>
        <v>0</v>
      </c>
      <c r="G33" s="28">
        <v>0</v>
      </c>
      <c r="H33" s="46">
        <f t="shared" si="17"/>
        <v>0</v>
      </c>
      <c r="I33" s="28">
        <v>0</v>
      </c>
      <c r="J33" s="46">
        <f t="shared" si="17"/>
        <v>0</v>
      </c>
    </row>
    <row r="34" spans="1:10" x14ac:dyDescent="0.25">
      <c r="A34" s="37" t="s">
        <v>18</v>
      </c>
      <c r="B34" s="8" t="s">
        <v>50</v>
      </c>
      <c r="C34" s="30">
        <f>SUM(C30:C33)</f>
        <v>399</v>
      </c>
      <c r="D34" s="45">
        <f>C34/C$35*100</f>
        <v>6.3253012048192767</v>
      </c>
      <c r="E34" s="31">
        <f>SUM(E30:E33)</f>
        <v>1949245</v>
      </c>
      <c r="F34" s="45">
        <f>E34/E$35*100</f>
        <v>10.938881638870173</v>
      </c>
      <c r="G34" s="30">
        <f>SUM(G30:G33)</f>
        <v>304</v>
      </c>
      <c r="H34" s="45">
        <f>G34/G$35*100</f>
        <v>4.8757016840417</v>
      </c>
      <c r="I34" s="31">
        <f>SUM(I30:I33)</f>
        <v>2368284.2599999998</v>
      </c>
      <c r="J34" s="45">
        <f>I34/I$35*100</f>
        <v>11.00714695739061</v>
      </c>
    </row>
    <row r="35" spans="1:10" x14ac:dyDescent="0.25">
      <c r="A35" s="17" t="s">
        <v>24</v>
      </c>
      <c r="B35" s="18" t="s">
        <v>51</v>
      </c>
      <c r="C35" s="55">
        <f>C29+C34</f>
        <v>6308</v>
      </c>
      <c r="D35" s="54">
        <f t="shared" ref="D35" si="18">D29+D34</f>
        <v>100</v>
      </c>
      <c r="E35" s="55">
        <f>E29+E34</f>
        <v>17819417.600000001</v>
      </c>
      <c r="F35" s="54">
        <f t="shared" ref="F35" si="19">F29+F34</f>
        <v>99.999999999999986</v>
      </c>
      <c r="G35" s="55">
        <f>G29+G34</f>
        <v>6235</v>
      </c>
      <c r="H35" s="54">
        <f t="shared" ref="H35:J35" si="20">H29+H34</f>
        <v>100</v>
      </c>
      <c r="I35" s="55">
        <f>I29+I34</f>
        <v>21515877.539999999</v>
      </c>
      <c r="J35" s="54">
        <f t="shared" si="20"/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28.02.2025. godine.</oddFooter>
  </headerFooter>
  <ignoredErrors>
    <ignoredError sqref="A11:A28 A34" numberStoredAsText="1"/>
    <ignoredError sqref="A29:A30 A35" twoDigitTextYear="1" numberStoredAsText="1"/>
    <ignoredError sqref="G29 G34 I3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2024-05-23T11:50:34Z</cp:lastPrinted>
  <dcterms:created xsi:type="dcterms:W3CDTF">2018-01-08T12:56:16Z</dcterms:created>
  <dcterms:modified xsi:type="dcterms:W3CDTF">2025-04-02T11:42:49Z</dcterms:modified>
</cp:coreProperties>
</file>