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XI/Jezici/BS EVLADA 03_0225/"/>
    </mc:Choice>
  </mc:AlternateContent>
  <xr:revisionPtr revIDLastSave="39" documentId="13_ncr:1_{C6994E4A-7DB4-4B75-A6F6-543C85380796}" xr6:coauthVersionLast="47" xr6:coauthVersionMax="47" xr10:uidLastSave="{27693A47-19C3-4957-A5EF-6A3CFFC82FCB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1" l="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3" i="21"/>
  <c r="E34" i="21"/>
  <c r="E35" i="21"/>
  <c r="E36" i="21"/>
  <c r="C33" i="21"/>
  <c r="C34" i="21"/>
  <c r="C35" i="21"/>
  <c r="C36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7" i="22" l="1"/>
  <c r="E37" i="23"/>
  <c r="E32" i="23"/>
  <c r="E32" i="22"/>
  <c r="E37" i="21" l="1"/>
  <c r="E38" i="23"/>
  <c r="E38" i="22"/>
  <c r="F32" i="22" s="1"/>
  <c r="E32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C32" i="22"/>
  <c r="C37" i="22"/>
  <c r="F38" i="21" l="1"/>
  <c r="C38" i="22"/>
  <c r="D14" i="22" s="1"/>
  <c r="D28" i="22"/>
  <c r="D16" i="22" l="1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<sst xmlns="http://schemas.openxmlformats.org/spreadsheetml/2006/main" count="328" uniqueCount="73">
  <si>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</si>
  <si>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</si>
  <si>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</si>
  <si>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</si>
  <si>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</si>
  <si>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</si>
  <si>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</si>
  <si>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</si>
  <si>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</si>
  <si>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</si>
  <si>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</si>
  <si>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</si>
  <si>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</si>
  <si>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</si>
  <si>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</si>
  <si>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</si>
  <si>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</si>
  <si>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</si>
  <si>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</si>
  <si>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</si>
  <si>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</si>
  <si>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</si>
  <si>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</si>
  <si>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</si>
  <si>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</si>
  <si>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</si>
  <si>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</si>
  <si>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</si>
  <si>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</si>
  <si>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</si>
  <si>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</si>
  <si>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</si>
  <si>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</si>
  <si>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</si>
  <si>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</si>
  <si>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</si>
  <si>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</si>
  <si>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</si>
  <si>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</si>
  <si>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</si>
  <si>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</si>
  <si>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</si>
  <si>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</si>
  <si>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</si>
  <si>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</si>
  <si>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</si>
  <si>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</si>
  <si>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</si>
  <si>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</si>
  <si>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</si>
  <si>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</si>
  <si>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</si>
  <si>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</si>
  <si>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</si>
  <si>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</si>
  <si>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</si>
  <si>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</si>
  <si>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</si>
  <si>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</si>
  <si>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</si>
  <si>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</si>
  <si>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</si>
  <si>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</si>
  <si>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</si>
  <si>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</si>
  <si>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</si>
  <si>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</si>
  <si>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</si>
  <si>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</si>
  <si>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</si>
  <si>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</si>
  <si>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I-XI-2023</t>
  </si>
  <si>
    <t>I-XI-2024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</si>
</sst>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1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2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61" xfId="0" applyNumberFormat="1" applyFont="1" applyBorder="1"/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167" fontId="44" fillId="0" borderId="0" xfId="0" applyNumberFormat="1" applyFont="1"/>
    <xf numFmtId="3" fontId="12" fillId="4" borderId="59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4" t="s">
        <v>29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3" t="s">
        <v>25</v>
      </c>
      <c r="E13" s="70" t="s">
        <v>72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41</v>
      </c>
      <c r="C14" s="48">
        <f>FBiH!C14+RS!C14</f>
        <v>53862394.969999999</v>
      </c>
      <c r="D14" s="85">
        <f t="shared" ref="D14:D37" si="0">C14/C$38*100</f>
        <v>5.9482592988261151</v>
      </c>
      <c r="E14" s="48">
        <f>FBiH!E14+RS!E14</f>
        <v>58202538.18</v>
      </c>
      <c r="F14" s="85">
        <f t="shared" ref="F14:F37" si="1">E14/E$38*100</f>
        <v>5.8277428625828289</v>
      </c>
    </row>
    <row r="15" spans="1:6" s="1" customFormat="1" ht="17.100000000000001" customHeight="1" x14ac:dyDescent="0.2">
      <c r="A15" s="22" t="s">
        <v>1</v>
      </c>
      <c r="B15" s="12" t="s">
        <v>42</v>
      </c>
      <c r="C15" s="48">
        <f>FBiH!C15+RS!C15</f>
        <v>19235605.640000001</v>
      </c>
      <c r="D15" s="86">
        <f t="shared" si="0"/>
        <v>2.1242718631507236</v>
      </c>
      <c r="E15" s="48">
        <f>FBiH!E15+RS!E15</f>
        <v>21354772.149999999</v>
      </c>
      <c r="F15" s="86">
        <f t="shared" si="1"/>
        <v>2.1382249790269383</v>
      </c>
    </row>
    <row r="16" spans="1:6" s="1" customFormat="1" ht="17.100000000000001" customHeight="1" x14ac:dyDescent="0.2">
      <c r="A16" s="22" t="s">
        <v>2</v>
      </c>
      <c r="B16" s="12" t="s">
        <v>43</v>
      </c>
      <c r="C16" s="48">
        <f>FBiH!C16+RS!C16</f>
        <v>98170273.239999995</v>
      </c>
      <c r="D16" s="86">
        <f t="shared" si="0"/>
        <v>10.841371628450084</v>
      </c>
      <c r="E16" s="48">
        <f>FBiH!E16+RS!E16</f>
        <v>112050002.42</v>
      </c>
      <c r="F16" s="86">
        <f t="shared" si="1"/>
        <v>11.219417954523712</v>
      </c>
    </row>
    <row r="17" spans="1:6" s="1" customFormat="1" ht="17.100000000000001" customHeight="1" x14ac:dyDescent="0.2">
      <c r="A17" s="19" t="s">
        <v>3</v>
      </c>
      <c r="B17" s="12" t="s">
        <v>44</v>
      </c>
      <c r="C17" s="48">
        <f>FBiH!C17+RS!C17</f>
        <v>11529.57</v>
      </c>
      <c r="D17" s="86">
        <f t="shared" si="0"/>
        <v>1.2732607230362561E-3</v>
      </c>
      <c r="E17" s="48">
        <f>FBiH!E17+RS!E17</f>
        <v>25306.55</v>
      </c>
      <c r="F17" s="86">
        <f t="shared" si="1"/>
        <v>2.5339112477018007E-3</v>
      </c>
    </row>
    <row r="18" spans="1:6" s="1" customFormat="1" ht="17.100000000000001" customHeight="1" x14ac:dyDescent="0.2">
      <c r="A18" s="19" t="s">
        <v>4</v>
      </c>
      <c r="B18" s="12" t="s">
        <v>45</v>
      </c>
      <c r="C18" s="48">
        <f>FBiH!C18+RS!C18</f>
        <v>46855.3</v>
      </c>
      <c r="D18" s="86">
        <f t="shared" si="0"/>
        <v>5.1744352266459804E-3</v>
      </c>
      <c r="E18" s="48">
        <f>FBiH!E18+RS!E18</f>
        <v>50758.36</v>
      </c>
      <c r="F18" s="86">
        <f t="shared" si="1"/>
        <v>5.0823671863172654E-3</v>
      </c>
    </row>
    <row r="19" spans="1:6" s="1" customFormat="1" ht="17.100000000000001" customHeight="1" x14ac:dyDescent="0.2">
      <c r="A19" s="19" t="s">
        <v>5</v>
      </c>
      <c r="B19" s="12" t="s">
        <v>46</v>
      </c>
      <c r="C19" s="48">
        <f>FBiH!C19+RS!C19</f>
        <v>17117.599999999999</v>
      </c>
      <c r="D19" s="86">
        <f t="shared" si="0"/>
        <v>1.8903712586545219E-3</v>
      </c>
      <c r="E19" s="48">
        <f>FBiH!E19+RS!E19</f>
        <v>16508.439999999999</v>
      </c>
      <c r="F19" s="86">
        <f t="shared" si="1"/>
        <v>1.6529681761445283E-3</v>
      </c>
    </row>
    <row r="20" spans="1:6" s="1" customFormat="1" ht="17.100000000000001" customHeight="1" x14ac:dyDescent="0.2">
      <c r="A20" s="19" t="s">
        <v>6</v>
      </c>
      <c r="B20" s="12" t="s">
        <v>47</v>
      </c>
      <c r="C20" s="48">
        <f>FBiH!C20+RS!C20</f>
        <v>3786890.0999999996</v>
      </c>
      <c r="D20" s="86">
        <f t="shared" si="0"/>
        <v>0.41820279739702693</v>
      </c>
      <c r="E20" s="48">
        <f>FBiH!E20+RS!E20</f>
        <v>3553379.51</v>
      </c>
      <c r="F20" s="86">
        <f t="shared" si="1"/>
        <v>0.35579517191170323</v>
      </c>
    </row>
    <row r="21" spans="1:6" s="1" customFormat="1" ht="17.100000000000001" customHeight="1" x14ac:dyDescent="0.2">
      <c r="A21" s="19" t="s">
        <v>7</v>
      </c>
      <c r="B21" s="12" t="s">
        <v>48</v>
      </c>
      <c r="C21" s="48">
        <f>FBiH!C21+RS!C21</f>
        <v>37056352.519999996</v>
      </c>
      <c r="D21" s="86">
        <f t="shared" si="0"/>
        <v>4.0922946998631851</v>
      </c>
      <c r="E21" s="48">
        <f>FBiH!E21+RS!E21</f>
        <v>43112081.189999998</v>
      </c>
      <c r="F21" s="86">
        <f t="shared" si="1"/>
        <v>4.3167554423330809</v>
      </c>
    </row>
    <row r="22" spans="1:6" s="1" customFormat="1" ht="17.100000000000001" customHeight="1" x14ac:dyDescent="0.2">
      <c r="A22" s="19" t="s">
        <v>8</v>
      </c>
      <c r="B22" s="12" t="s">
        <v>49</v>
      </c>
      <c r="C22" s="48">
        <f>FBiH!C22+RS!C22</f>
        <v>38188115.789999999</v>
      </c>
      <c r="D22" s="86">
        <f t="shared" si="0"/>
        <v>4.2172802560865383</v>
      </c>
      <c r="E22" s="48">
        <f>FBiH!E22+RS!E22</f>
        <v>42658229.920000002</v>
      </c>
      <c r="F22" s="86">
        <f t="shared" si="1"/>
        <v>4.2713119173232821</v>
      </c>
    </row>
    <row r="23" spans="1:6" s="1" customFormat="1" ht="17.100000000000001" customHeight="1" x14ac:dyDescent="0.2">
      <c r="A23" s="19" t="s">
        <v>9</v>
      </c>
      <c r="B23" s="12" t="s">
        <v>50</v>
      </c>
      <c r="C23" s="48">
        <f>FBiH!C23+RS!C23</f>
        <v>444346182.74000001</v>
      </c>
      <c r="D23" s="86">
        <f t="shared" si="0"/>
        <v>49.071087812809395</v>
      </c>
      <c r="E23" s="48">
        <f>FBiH!E23+RS!E23</f>
        <v>496804244.57000005</v>
      </c>
      <c r="F23" s="86">
        <f t="shared" si="1"/>
        <v>49.744349317545037</v>
      </c>
    </row>
    <row r="24" spans="1:6" s="1" customFormat="1" ht="17.100000000000001" customHeight="1" x14ac:dyDescent="0.2">
      <c r="A24" s="19" t="s">
        <v>10</v>
      </c>
      <c r="B24" s="12" t="s">
        <v>51</v>
      </c>
      <c r="C24" s="48">
        <f>FBiH!C24+RS!C24</f>
        <v>218920.77999999997</v>
      </c>
      <c r="D24" s="86">
        <f t="shared" si="0"/>
        <v>2.4176376970733611E-2</v>
      </c>
      <c r="E24" s="48">
        <f>FBiH!E24+RS!E24</f>
        <v>230516.6</v>
      </c>
      <c r="F24" s="86">
        <f>E24/E$38*100</f>
        <v>2.308132106201663E-2</v>
      </c>
    </row>
    <row r="25" spans="1:6" s="1" customFormat="1" ht="17.100000000000001" customHeight="1" x14ac:dyDescent="0.2">
      <c r="A25" s="19" t="s">
        <v>11</v>
      </c>
      <c r="B25" s="12" t="s">
        <v>52</v>
      </c>
      <c r="C25" s="48">
        <f>FBiH!C25+RS!C25</f>
        <v>47073.020000000004</v>
      </c>
      <c r="D25" s="86">
        <f t="shared" si="0"/>
        <v>5.1984789962418506E-3</v>
      </c>
      <c r="E25" s="48">
        <f>FBiH!E25+RS!E25</f>
        <v>49497.97</v>
      </c>
      <c r="F25" s="86">
        <f t="shared" si="1"/>
        <v>4.9561660092508186E-3</v>
      </c>
    </row>
    <row r="26" spans="1:6" s="1" customFormat="1" ht="17.100000000000001" customHeight="1" x14ac:dyDescent="0.2">
      <c r="A26" s="19" t="s">
        <v>12</v>
      </c>
      <c r="B26" s="12" t="s">
        <v>53</v>
      </c>
      <c r="C26" s="48">
        <f>FBiH!C26+RS!C26</f>
        <v>14567816.970000001</v>
      </c>
      <c r="D26" s="86">
        <f t="shared" si="0"/>
        <v>1.6087875929702531</v>
      </c>
      <c r="E26" s="48">
        <f>FBiH!E26+RS!E26</f>
        <v>13802670.84</v>
      </c>
      <c r="F26" s="86">
        <f t="shared" si="1"/>
        <v>1.3820431030623164</v>
      </c>
    </row>
    <row r="27" spans="1:6" s="1" customFormat="1" ht="17.100000000000001" customHeight="1" x14ac:dyDescent="0.2">
      <c r="A27" s="19" t="s">
        <v>13</v>
      </c>
      <c r="B27" s="12" t="s">
        <v>54</v>
      </c>
      <c r="C27" s="48">
        <f>FBiH!C27+RS!C27</f>
        <v>7241903.1500000004</v>
      </c>
      <c r="D27" s="86">
        <f t="shared" si="0"/>
        <v>0.79975496405568836</v>
      </c>
      <c r="E27" s="48">
        <f>FBiH!E27+RS!E27</f>
        <v>7966826.6199999992</v>
      </c>
      <c r="F27" s="86">
        <f t="shared" si="1"/>
        <v>0.79770777055379416</v>
      </c>
    </row>
    <row r="28" spans="1:6" s="1" customFormat="1" ht="17.100000000000001" customHeight="1" x14ac:dyDescent="0.2">
      <c r="A28" s="19" t="s">
        <v>14</v>
      </c>
      <c r="B28" s="12" t="s">
        <v>55</v>
      </c>
      <c r="C28" s="48">
        <f>FBiH!C28+RS!C28</f>
        <v>439330.34</v>
      </c>
      <c r="D28" s="86">
        <f t="shared" si="0"/>
        <v>4.8517166412985417E-2</v>
      </c>
      <c r="E28" s="48">
        <f>FBiH!E28+RS!E28</f>
        <v>571750.66</v>
      </c>
      <c r="F28" s="86">
        <f t="shared" si="1"/>
        <v>5.7248634375484934E-2</v>
      </c>
    </row>
    <row r="29" spans="1:6" s="1" customFormat="1" ht="17.100000000000001" customHeight="1" x14ac:dyDescent="0.2">
      <c r="A29" s="19" t="s">
        <v>15</v>
      </c>
      <c r="B29" s="12" t="s">
        <v>56</v>
      </c>
      <c r="C29" s="48">
        <f>FBiH!C29+RS!C29</f>
        <v>5870364.3200000003</v>
      </c>
      <c r="D29" s="86">
        <f t="shared" si="0"/>
        <v>0.6482899465087979</v>
      </c>
      <c r="E29" s="48">
        <f>FBiH!E29+RS!E29</f>
        <v>8354185.3599999994</v>
      </c>
      <c r="F29" s="86">
        <f t="shared" si="1"/>
        <v>0.83649348682810243</v>
      </c>
    </row>
    <row r="30" spans="1:6" s="1" customFormat="1" ht="17.100000000000001" customHeight="1" x14ac:dyDescent="0.2">
      <c r="A30" s="19" t="s">
        <v>16</v>
      </c>
      <c r="B30" s="12" t="s">
        <v>57</v>
      </c>
      <c r="C30" s="48">
        <f>FBiH!C30+RS!C30</f>
        <v>111697.81</v>
      </c>
      <c r="D30" s="86">
        <f t="shared" si="0"/>
        <v>1.2335276538688465E-2</v>
      </c>
      <c r="E30" s="48">
        <f>FBiH!E30+RS!E30</f>
        <v>197593.77</v>
      </c>
      <c r="F30" s="86">
        <f t="shared" si="1"/>
        <v>1.9784801811341436E-2</v>
      </c>
    </row>
    <row r="31" spans="1:6" s="1" customFormat="1" ht="17.100000000000001" customHeight="1" x14ac:dyDescent="0.2">
      <c r="A31" s="19" t="s">
        <v>17</v>
      </c>
      <c r="B31" s="12" t="s">
        <v>58</v>
      </c>
      <c r="C31" s="48">
        <f>FBiH!C31+RS!C31</f>
        <v>2931762.83</v>
      </c>
      <c r="D31" s="86">
        <f t="shared" si="0"/>
        <v>0.32376736172265058</v>
      </c>
      <c r="E31" s="48">
        <f>FBiH!E31+RS!E31</f>
        <v>3788222.72</v>
      </c>
      <c r="F31" s="86">
        <f t="shared" si="1"/>
        <v>0.37930971068784608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726150186.69000006</v>
      </c>
      <c r="D32" s="87">
        <f t="shared" si="0"/>
        <v>80.191933587967441</v>
      </c>
      <c r="E32" s="49">
        <f>SUM(E14:E31)</f>
        <v>812789085.83000016</v>
      </c>
      <c r="F32" s="87">
        <f t="shared" si="1"/>
        <v>81.383491886246915</v>
      </c>
    </row>
    <row r="33" spans="1:6" s="1" customFormat="1" ht="17.100000000000001" customHeight="1" x14ac:dyDescent="0.2">
      <c r="A33" s="21" t="s">
        <v>22</v>
      </c>
      <c r="B33" s="4" t="s">
        <v>60</v>
      </c>
      <c r="C33" s="48">
        <f>FBiH!C33+RS!C33</f>
        <v>158791232.67000002</v>
      </c>
      <c r="D33" s="86">
        <f t="shared" si="0"/>
        <v>17.536008690803094</v>
      </c>
      <c r="E33" s="48">
        <f>FBiH!E33+RS!E33</f>
        <v>160899348.28</v>
      </c>
      <c r="F33" s="86">
        <f t="shared" si="1"/>
        <v>16.110638089924599</v>
      </c>
    </row>
    <row r="34" spans="1:6" s="1" customFormat="1" ht="17.100000000000001" customHeight="1" x14ac:dyDescent="0.2">
      <c r="A34" s="21" t="s">
        <v>20</v>
      </c>
      <c r="B34" s="5" t="s">
        <v>61</v>
      </c>
      <c r="C34" s="48">
        <f>FBiH!C34+RS!C34</f>
        <v>1291420.79</v>
      </c>
      <c r="D34" s="86">
        <f t="shared" si="0"/>
        <v>0.14261723280395133</v>
      </c>
      <c r="E34" s="48">
        <f>FBiH!E34+RS!E34</f>
        <v>419591.15</v>
      </c>
      <c r="F34" s="86">
        <f t="shared" si="1"/>
        <v>4.2013104687171246E-2</v>
      </c>
    </row>
    <row r="35" spans="1:6" s="1" customFormat="1" ht="17.100000000000001" customHeight="1" x14ac:dyDescent="0.2">
      <c r="A35" s="21" t="s">
        <v>21</v>
      </c>
      <c r="B35" s="15" t="s">
        <v>62</v>
      </c>
      <c r="C35" s="48">
        <f>FBiH!C35+RS!C35</f>
        <v>19087035.390000001</v>
      </c>
      <c r="D35" s="86">
        <f t="shared" si="0"/>
        <v>2.1078646021742364</v>
      </c>
      <c r="E35" s="48">
        <f>FBiH!E35+RS!E35</f>
        <v>24606906.960000001</v>
      </c>
      <c r="F35" s="86">
        <f t="shared" si="1"/>
        <v>2.4638569191413184</v>
      </c>
    </row>
    <row r="36" spans="1:6" s="1" customFormat="1" ht="17.100000000000001" customHeight="1" x14ac:dyDescent="0.2">
      <c r="A36" s="19" t="s">
        <v>19</v>
      </c>
      <c r="B36" s="15" t="s">
        <v>63</v>
      </c>
      <c r="C36" s="48">
        <f>FBiH!C36+RS!C36</f>
        <v>195372.94</v>
      </c>
      <c r="D36" s="86">
        <f t="shared" si="0"/>
        <v>2.1575886251275555E-2</v>
      </c>
      <c r="E36" s="48">
        <f>FBiH!E36+RS!E36</f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179365061.79000002</v>
      </c>
      <c r="D37" s="87">
        <f t="shared" si="0"/>
        <v>19.808066412032556</v>
      </c>
      <c r="E37" s="51">
        <f>SUM(E33:E36)</f>
        <v>185925846.39000002</v>
      </c>
      <c r="F37" s="87">
        <f t="shared" si="1"/>
        <v>18.616508113753092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905515248.48000002</v>
      </c>
      <c r="D38" s="78">
        <f>D32+D37</f>
        <v>100</v>
      </c>
      <c r="E38" s="25">
        <f>E32+E37</f>
        <v>998714932.22000015</v>
      </c>
      <c r="F38" s="78">
        <f>F32+F37</f>
        <v>100</v>
      </c>
    </row>
    <row r="40" spans="1:6" x14ac:dyDescent="0.25">
      <c r="B40" s="36"/>
      <c r="C40" s="37"/>
      <c r="E40" s="37"/>
    </row>
    <row r="41" spans="1:6" x14ac:dyDescent="0.25"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30.11.2024.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69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9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9" s="1" customFormat="1" ht="24.75" customHeight="1" thickBot="1" x14ac:dyDescent="0.25">
      <c r="A13" s="71"/>
      <c r="B13" s="14"/>
      <c r="C13" s="70" t="s">
        <v>71</v>
      </c>
      <c r="D13" s="93" t="s">
        <v>25</v>
      </c>
      <c r="E13" s="70" t="s">
        <v>72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41</v>
      </c>
      <c r="C14" s="48">
        <v>35132756</v>
      </c>
      <c r="D14" s="88">
        <f>C14/C$38*100</f>
        <v>5.5750323091655076</v>
      </c>
      <c r="E14" s="48">
        <v>36386838</v>
      </c>
      <c r="F14" s="88">
        <f>E14/E$38*100</f>
        <v>5.2334315083737399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42</v>
      </c>
      <c r="C15" s="48">
        <v>16938327</v>
      </c>
      <c r="D15" s="86">
        <f t="shared" ref="D15:D37" si="0">C15/C$38*100</f>
        <v>2.687854043907357</v>
      </c>
      <c r="E15" s="48">
        <v>18409784</v>
      </c>
      <c r="F15" s="86">
        <f t="shared" ref="F15:F37" si="1">E15/E$38*100</f>
        <v>2.6478350124282506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43</v>
      </c>
      <c r="C16" s="48">
        <v>78134363</v>
      </c>
      <c r="D16" s="86">
        <f t="shared" si="0"/>
        <v>12.398731206315441</v>
      </c>
      <c r="E16" s="48">
        <v>89998700</v>
      </c>
      <c r="F16" s="86">
        <f t="shared" si="1"/>
        <v>12.944296844168642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44</v>
      </c>
      <c r="C17" s="48">
        <v>0</v>
      </c>
      <c r="D17" s="86">
        <f t="shared" si="0"/>
        <v>0</v>
      </c>
      <c r="E17" s="48">
        <v>0</v>
      </c>
      <c r="F17" s="86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45</v>
      </c>
      <c r="C18" s="48">
        <v>45661</v>
      </c>
      <c r="D18" s="86">
        <f t="shared" si="0"/>
        <v>7.2457039882896247E-3</v>
      </c>
      <c r="E18" s="48">
        <v>49597</v>
      </c>
      <c r="F18" s="86">
        <f t="shared" si="1"/>
        <v>7.133417378031374E-3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46</v>
      </c>
      <c r="C19" s="48">
        <v>15189</v>
      </c>
      <c r="D19" s="86">
        <f t="shared" si="0"/>
        <v>2.4102625408583059E-3</v>
      </c>
      <c r="E19" s="48">
        <v>15808</v>
      </c>
      <c r="F19" s="86">
        <f t="shared" si="1"/>
        <v>2.2736266691920875E-3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47</v>
      </c>
      <c r="C20" s="48">
        <v>2642682</v>
      </c>
      <c r="D20" s="86">
        <f t="shared" si="0"/>
        <v>0.41935331042204954</v>
      </c>
      <c r="E20" s="48">
        <v>2726288</v>
      </c>
      <c r="F20" s="86">
        <f t="shared" si="1"/>
        <v>0.39211545449761881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48</v>
      </c>
      <c r="C21" s="48">
        <v>28501370</v>
      </c>
      <c r="D21" s="86">
        <f t="shared" si="0"/>
        <v>4.5227325350018237</v>
      </c>
      <c r="E21" s="48">
        <v>34347293</v>
      </c>
      <c r="F21" s="86">
        <f t="shared" si="1"/>
        <v>4.9400886500097867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49</v>
      </c>
      <c r="C22" s="48">
        <v>23670313</v>
      </c>
      <c r="D22" s="86">
        <f t="shared" si="0"/>
        <v>3.7561175030806102</v>
      </c>
      <c r="E22" s="48">
        <v>24398898</v>
      </c>
      <c r="F22" s="86">
        <f t="shared" si="1"/>
        <v>3.5092348931994866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50</v>
      </c>
      <c r="C23" s="48">
        <v>268008456</v>
      </c>
      <c r="D23" s="86">
        <f t="shared" si="0"/>
        <v>42.528852599254165</v>
      </c>
      <c r="E23" s="48">
        <v>303862917</v>
      </c>
      <c r="F23" s="86">
        <f t="shared" si="1"/>
        <v>43.70387347353882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51</v>
      </c>
      <c r="C24" s="48">
        <v>60054</v>
      </c>
      <c r="D24" s="86">
        <f t="shared" si="0"/>
        <v>9.5296534747978615E-3</v>
      </c>
      <c r="E24" s="48">
        <v>68120</v>
      </c>
      <c r="F24" s="86">
        <f t="shared" si="1"/>
        <v>9.7975359757948507E-3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52</v>
      </c>
      <c r="C25" s="48">
        <v>35944</v>
      </c>
      <c r="D25" s="86">
        <f t="shared" si="0"/>
        <v>5.7037643537172266E-3</v>
      </c>
      <c r="E25" s="48">
        <v>35714</v>
      </c>
      <c r="F25" s="86">
        <f t="shared" si="1"/>
        <v>5.1366588349902719E-3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53</v>
      </c>
      <c r="C26" s="48">
        <v>11215050</v>
      </c>
      <c r="D26" s="86">
        <f t="shared" si="0"/>
        <v>1.7796573117949137</v>
      </c>
      <c r="E26" s="48">
        <v>10217016</v>
      </c>
      <c r="F26" s="86">
        <f t="shared" si="1"/>
        <v>1.4694888700127953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54</v>
      </c>
      <c r="C27" s="48">
        <v>3421589</v>
      </c>
      <c r="D27" s="86">
        <f t="shared" si="0"/>
        <v>0.54295396648316752</v>
      </c>
      <c r="E27" s="48">
        <v>4064204</v>
      </c>
      <c r="F27" s="86">
        <f t="shared" si="1"/>
        <v>0.58454469910407125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55</v>
      </c>
      <c r="C28" s="48">
        <v>420998</v>
      </c>
      <c r="D28" s="86">
        <f t="shared" si="0"/>
        <v>6.6805958863405429E-2</v>
      </c>
      <c r="E28" s="48">
        <v>555668</v>
      </c>
      <c r="F28" s="86">
        <f t="shared" si="1"/>
        <v>7.9920393725748287E-2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56</v>
      </c>
      <c r="C29" s="48">
        <v>4574697</v>
      </c>
      <c r="D29" s="86">
        <f t="shared" si="0"/>
        <v>0.72593461155289152</v>
      </c>
      <c r="E29" s="48">
        <v>6593535</v>
      </c>
      <c r="F29" s="86">
        <f t="shared" si="1"/>
        <v>0.94833230138230329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57</v>
      </c>
      <c r="C30" s="48">
        <v>110874</v>
      </c>
      <c r="D30" s="86">
        <f t="shared" si="0"/>
        <v>1.7594012045238253E-2</v>
      </c>
      <c r="E30" s="48">
        <v>172092</v>
      </c>
      <c r="F30" s="86">
        <f t="shared" si="1"/>
        <v>2.4751578995104041E-2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58</v>
      </c>
      <c r="C31" s="48">
        <v>2312587</v>
      </c>
      <c r="D31" s="86">
        <f t="shared" si="0"/>
        <v>0.36697227062847371</v>
      </c>
      <c r="E31" s="48">
        <v>2832248</v>
      </c>
      <c r="F31" s="86">
        <f t="shared" si="1"/>
        <v>0.40735542678175302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59</v>
      </c>
      <c r="C32" s="49">
        <f>SUM(C14:C31)</f>
        <v>475240910</v>
      </c>
      <c r="D32" s="87">
        <f t="shared" si="0"/>
        <v>75.413481022872702</v>
      </c>
      <c r="E32" s="49">
        <f>SUM(E14:E31)</f>
        <v>534734720</v>
      </c>
      <c r="F32" s="87">
        <f t="shared" si="1"/>
        <v>76.909610345076146</v>
      </c>
      <c r="H32" s="45"/>
      <c r="I32" s="45"/>
    </row>
    <row r="33" spans="1:9" s="1" customFormat="1" ht="17.100000000000001" customHeight="1" x14ac:dyDescent="0.25">
      <c r="A33" s="76" t="s">
        <v>22</v>
      </c>
      <c r="B33" s="4" t="s">
        <v>60</v>
      </c>
      <c r="C33" s="50">
        <v>137072680</v>
      </c>
      <c r="D33" s="86">
        <f t="shared" si="0"/>
        <v>21.751342812499672</v>
      </c>
      <c r="E33" s="95">
        <v>138336299</v>
      </c>
      <c r="F33" s="86">
        <f t="shared" si="1"/>
        <v>19.896577601450577</v>
      </c>
      <c r="H33" s="45"/>
      <c r="I33" s="45"/>
    </row>
    <row r="34" spans="1:9" s="1" customFormat="1" ht="17.100000000000001" customHeight="1" x14ac:dyDescent="0.25">
      <c r="A34" s="76" t="s">
        <v>20</v>
      </c>
      <c r="B34" s="5" t="s">
        <v>61</v>
      </c>
      <c r="C34" s="50">
        <v>1251039</v>
      </c>
      <c r="D34" s="86">
        <f t="shared" si="0"/>
        <v>0.19852080050384055</v>
      </c>
      <c r="E34" s="95">
        <v>372675</v>
      </c>
      <c r="F34" s="86">
        <f t="shared" si="1"/>
        <v>5.3600950084840664E-2</v>
      </c>
      <c r="H34" s="45"/>
      <c r="I34" s="45"/>
    </row>
    <row r="35" spans="1:9" s="1" customFormat="1" ht="17.100000000000001" customHeight="1" x14ac:dyDescent="0.25">
      <c r="A35" s="76" t="s">
        <v>21</v>
      </c>
      <c r="B35" s="15" t="s">
        <v>62</v>
      </c>
      <c r="C35" s="50">
        <v>16615683</v>
      </c>
      <c r="D35" s="86">
        <f t="shared" si="0"/>
        <v>2.6366553641237842</v>
      </c>
      <c r="E35" s="95">
        <v>21833161</v>
      </c>
      <c r="F35" s="86">
        <f t="shared" si="1"/>
        <v>3.1402111033884483</v>
      </c>
      <c r="H35" s="45"/>
      <c r="I35" s="45"/>
    </row>
    <row r="36" spans="1:9" s="1" customFormat="1" ht="17.100000000000001" customHeight="1" x14ac:dyDescent="0.25">
      <c r="A36" s="74" t="s">
        <v>19</v>
      </c>
      <c r="B36" s="15" t="s">
        <v>63</v>
      </c>
      <c r="C36" s="50">
        <v>0</v>
      </c>
      <c r="D36" s="86">
        <f t="shared" si="0"/>
        <v>0</v>
      </c>
      <c r="E36" s="95">
        <v>0</v>
      </c>
      <c r="F36" s="86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64</v>
      </c>
      <c r="C37" s="51">
        <f>SUM(C33:C36)</f>
        <v>154939402</v>
      </c>
      <c r="D37" s="89">
        <f t="shared" si="0"/>
        <v>24.586518977127295</v>
      </c>
      <c r="E37" s="51">
        <f>SUM(E33:E36)</f>
        <v>160542135</v>
      </c>
      <c r="F37" s="89">
        <f t="shared" si="1"/>
        <v>23.090389654923865</v>
      </c>
    </row>
    <row r="38" spans="1:9" s="1" customFormat="1" ht="17.100000000000001" customHeight="1" x14ac:dyDescent="0.2">
      <c r="A38" s="80" t="s">
        <v>24</v>
      </c>
      <c r="B38" s="81" t="s">
        <v>65</v>
      </c>
      <c r="C38" s="96">
        <f>C32+C37</f>
        <v>630180312</v>
      </c>
      <c r="D38" s="82">
        <f>D32+D37</f>
        <v>100</v>
      </c>
      <c r="E38" s="96">
        <f>E32+E37</f>
        <v>695276855</v>
      </c>
      <c r="F38" s="82">
        <f>F32+F37</f>
        <v>100.00000000000001</v>
      </c>
    </row>
    <row r="40" spans="1:9" x14ac:dyDescent="0.25">
      <c r="B40" s="36"/>
      <c r="C40" s="37"/>
      <c r="E40" s="37"/>
    </row>
    <row r="41" spans="1:9" x14ac:dyDescent="0.25">
      <c r="A41" s="83" t="s">
        <v>70</v>
      </c>
      <c r="B41" s="36"/>
      <c r="C41" s="37"/>
      <c r="E41" s="37"/>
    </row>
    <row r="42" spans="1:9" x14ac:dyDescent="0.25">
      <c r="C42" s="38"/>
      <c r="E42" s="38"/>
    </row>
    <row r="43" spans="1:9" x14ac:dyDescent="0.25">
      <c r="C43" s="38"/>
      <c r="E43" s="38"/>
    </row>
    <row r="50" spans="3:6" x14ac:dyDescent="0.25">
      <c r="C50" s="44"/>
      <c r="D50" s="44"/>
      <c r="E50" s="44"/>
      <c r="F50" s="44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5"/>
      <c r="D55" s="45"/>
      <c r="E55" s="45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7"/>
      <c r="D68" s="45"/>
      <c r="E68" s="47"/>
      <c r="F68" s="45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  <row r="75" spans="3:6" x14ac:dyDescent="0.25">
      <c r="C75" s="44"/>
      <c r="D75" s="44"/>
      <c r="E75" s="44"/>
      <c r="F75" s="44"/>
    </row>
  </sheetData>
  <mergeCells count="1">
    <mergeCell ref="C11:F11"/>
  </mergeCells>
  <dataValidations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30.11.2024.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68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97" t="s">
        <v>36</v>
      </c>
      <c r="D11" s="97"/>
      <c r="E11" s="97"/>
      <c r="F11" s="98"/>
    </row>
    <row r="12" spans="1:6" s="1" customFormat="1" ht="26.25" customHeight="1" x14ac:dyDescent="0.2">
      <c r="A12" s="66" t="s">
        <v>32</v>
      </c>
      <c r="B12" s="40" t="s">
        <v>33</v>
      </c>
      <c r="C12" s="63" t="s">
        <v>34</v>
      </c>
      <c r="D12" s="92" t="s">
        <v>35</v>
      </c>
      <c r="E12" s="92" t="s">
        <v>34</v>
      </c>
      <c r="F12" s="67" t="s">
        <v>35</v>
      </c>
    </row>
    <row r="13" spans="1:6" s="1" customFormat="1" ht="24.75" customHeight="1" thickBot="1" x14ac:dyDescent="0.25">
      <c r="A13" s="68"/>
      <c r="B13" s="69"/>
      <c r="C13" s="70" t="s">
        <v>71</v>
      </c>
      <c r="D13" s="93" t="s">
        <v>25</v>
      </c>
      <c r="E13" s="70" t="s">
        <v>72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41</v>
      </c>
      <c r="C14" s="90">
        <v>18729638.970000003</v>
      </c>
      <c r="D14" s="85">
        <f>C14/C$38*100</f>
        <v>6.8024927055925941</v>
      </c>
      <c r="E14" s="94">
        <v>21815700.18</v>
      </c>
      <c r="F14" s="85">
        <f>E14/E$38*100</f>
        <v>7.1895064653283711</v>
      </c>
    </row>
    <row r="15" spans="1:6" s="1" customFormat="1" ht="17.100000000000001" customHeight="1" x14ac:dyDescent="0.25">
      <c r="A15" s="22" t="s">
        <v>1</v>
      </c>
      <c r="B15" s="12" t="s">
        <v>42</v>
      </c>
      <c r="C15" s="91">
        <v>2297278.64</v>
      </c>
      <c r="D15" s="86">
        <f t="shared" ref="D15:D37" si="0">C15/C$38*100</f>
        <v>0.83435784407507319</v>
      </c>
      <c r="E15" s="59">
        <v>2944988.1500000004</v>
      </c>
      <c r="F15" s="86">
        <f t="shared" ref="F15:F37" si="1">E15/E$38*100</f>
        <v>0.97054007756080396</v>
      </c>
    </row>
    <row r="16" spans="1:6" s="1" customFormat="1" ht="17.100000000000001" customHeight="1" x14ac:dyDescent="0.25">
      <c r="A16" s="22" t="s">
        <v>2</v>
      </c>
      <c r="B16" s="12" t="s">
        <v>43</v>
      </c>
      <c r="C16" s="91">
        <v>20035910.239999995</v>
      </c>
      <c r="D16" s="86">
        <f t="shared" si="0"/>
        <v>7.2769226078418052</v>
      </c>
      <c r="E16" s="59">
        <v>22051302.420000006</v>
      </c>
      <c r="F16" s="86">
        <f t="shared" si="1"/>
        <v>7.2671507221594576</v>
      </c>
    </row>
    <row r="17" spans="1:6" s="1" customFormat="1" ht="17.100000000000001" customHeight="1" x14ac:dyDescent="0.25">
      <c r="A17" s="19" t="s">
        <v>3</v>
      </c>
      <c r="B17" s="12" t="s">
        <v>44</v>
      </c>
      <c r="C17" s="91">
        <v>11529.57</v>
      </c>
      <c r="D17" s="86">
        <f t="shared" si="0"/>
        <v>4.18747077555757E-3</v>
      </c>
      <c r="E17" s="59">
        <v>25306.55</v>
      </c>
      <c r="F17" s="86">
        <f t="shared" si="1"/>
        <v>8.339938821076873E-3</v>
      </c>
    </row>
    <row r="18" spans="1:6" s="1" customFormat="1" ht="17.100000000000001" customHeight="1" x14ac:dyDescent="0.25">
      <c r="A18" s="19" t="s">
        <v>4</v>
      </c>
      <c r="B18" s="12" t="s">
        <v>45</v>
      </c>
      <c r="C18" s="91">
        <v>1194.3</v>
      </c>
      <c r="D18" s="86">
        <f t="shared" si="0"/>
        <v>4.337626075602478E-4</v>
      </c>
      <c r="E18" s="59">
        <v>1161.3599999999999</v>
      </c>
      <c r="F18" s="86">
        <f t="shared" si="1"/>
        <v>3.8273377245202667E-4</v>
      </c>
    </row>
    <row r="19" spans="1:6" s="1" customFormat="1" ht="17.100000000000001" customHeight="1" x14ac:dyDescent="0.25">
      <c r="A19" s="19" t="s">
        <v>5</v>
      </c>
      <c r="B19" s="12" t="s">
        <v>46</v>
      </c>
      <c r="C19" s="91">
        <v>1928.6000000000001</v>
      </c>
      <c r="D19" s="86">
        <f t="shared" si="0"/>
        <v>7.0045596997462439E-4</v>
      </c>
      <c r="E19" s="59">
        <v>700.44</v>
      </c>
      <c r="F19" s="86">
        <f t="shared" si="1"/>
        <v>2.3083457633834266E-4</v>
      </c>
    </row>
    <row r="20" spans="1:6" s="1" customFormat="1" ht="16.5" customHeight="1" x14ac:dyDescent="0.25">
      <c r="A20" s="19" t="s">
        <v>6</v>
      </c>
      <c r="B20" s="12" t="s">
        <v>47</v>
      </c>
      <c r="C20" s="91">
        <v>1144208.0999999999</v>
      </c>
      <c r="D20" s="86">
        <f t="shared" si="0"/>
        <v>0.41556952947128584</v>
      </c>
      <c r="E20" s="59">
        <v>827091.51</v>
      </c>
      <c r="F20" s="86">
        <f t="shared" si="1"/>
        <v>0.27257340857730866</v>
      </c>
    </row>
    <row r="21" spans="1:6" s="1" customFormat="1" ht="17.100000000000001" customHeight="1" x14ac:dyDescent="0.25">
      <c r="A21" s="19" t="s">
        <v>7</v>
      </c>
      <c r="B21" s="12" t="s">
        <v>48</v>
      </c>
      <c r="C21" s="91">
        <v>8554982.5199999996</v>
      </c>
      <c r="D21" s="86">
        <f t="shared" si="0"/>
        <v>3.1071184170707018</v>
      </c>
      <c r="E21" s="59">
        <v>8764788.1900000013</v>
      </c>
      <c r="F21" s="86">
        <f t="shared" si="1"/>
        <v>2.8884931879018318</v>
      </c>
    </row>
    <row r="22" spans="1:6" s="1" customFormat="1" ht="16.5" customHeight="1" x14ac:dyDescent="0.25">
      <c r="A22" s="19" t="s">
        <v>8</v>
      </c>
      <c r="B22" s="12" t="s">
        <v>49</v>
      </c>
      <c r="C22" s="91">
        <v>14517802.789999999</v>
      </c>
      <c r="D22" s="86">
        <f t="shared" si="0"/>
        <v>5.2727790289172232</v>
      </c>
      <c r="E22" s="59">
        <v>18259331.920000002</v>
      </c>
      <c r="F22" s="86">
        <f t="shared" si="1"/>
        <v>6.0174820797989499</v>
      </c>
    </row>
    <row r="23" spans="1:6" s="1" customFormat="1" ht="16.5" customHeight="1" x14ac:dyDescent="0.25">
      <c r="A23" s="19" t="s">
        <v>9</v>
      </c>
      <c r="B23" s="12" t="s">
        <v>50</v>
      </c>
      <c r="C23" s="91">
        <v>176337726.74000001</v>
      </c>
      <c r="D23" s="86">
        <f t="shared" si="0"/>
        <v>64.044806298240673</v>
      </c>
      <c r="E23" s="59">
        <v>192941327.57000002</v>
      </c>
      <c r="F23" s="86">
        <f t="shared" si="1"/>
        <v>63.585074535689479</v>
      </c>
    </row>
    <row r="24" spans="1:6" s="1" customFormat="1" ht="16.5" customHeight="1" x14ac:dyDescent="0.25">
      <c r="A24" s="19" t="s">
        <v>10</v>
      </c>
      <c r="B24" s="12" t="s">
        <v>51</v>
      </c>
      <c r="C24" s="91">
        <v>158866.77999999997</v>
      </c>
      <c r="D24" s="86">
        <f t="shared" si="0"/>
        <v>5.7699463072511267E-2</v>
      </c>
      <c r="E24" s="59">
        <v>162396.6</v>
      </c>
      <c r="F24" s="86">
        <f t="shared" si="1"/>
        <v>5.3518860087641042E-2</v>
      </c>
    </row>
    <row r="25" spans="1:6" s="1" customFormat="1" ht="16.5" customHeight="1" x14ac:dyDescent="0.25">
      <c r="A25" s="19" t="s">
        <v>11</v>
      </c>
      <c r="B25" s="12" t="s">
        <v>52</v>
      </c>
      <c r="C25" s="91">
        <v>11129.02</v>
      </c>
      <c r="D25" s="86">
        <f t="shared" si="0"/>
        <v>4.0419934143767471E-3</v>
      </c>
      <c r="E25" s="59">
        <v>13783.970000000001</v>
      </c>
      <c r="F25" s="86">
        <f t="shared" si="1"/>
        <v>4.5425973319776491E-3</v>
      </c>
    </row>
    <row r="26" spans="1:6" s="1" customFormat="1" ht="17.100000000000001" customHeight="1" x14ac:dyDescent="0.25">
      <c r="A26" s="19" t="s">
        <v>12</v>
      </c>
      <c r="B26" s="12" t="s">
        <v>53</v>
      </c>
      <c r="C26" s="91">
        <v>3352766.97</v>
      </c>
      <c r="D26" s="86">
        <f t="shared" si="0"/>
        <v>1.2177048844084997</v>
      </c>
      <c r="E26" s="59">
        <v>3585654.84</v>
      </c>
      <c r="F26" s="86">
        <f t="shared" si="1"/>
        <v>1.1816759692292382</v>
      </c>
    </row>
    <row r="27" spans="1:6" s="1" customFormat="1" ht="17.100000000000001" customHeight="1" x14ac:dyDescent="0.25">
      <c r="A27" s="19" t="s">
        <v>13</v>
      </c>
      <c r="B27" s="12" t="s">
        <v>54</v>
      </c>
      <c r="C27" s="91">
        <v>3820314.1500000004</v>
      </c>
      <c r="D27" s="86">
        <f t="shared" si="0"/>
        <v>1.3875152201317189</v>
      </c>
      <c r="E27" s="59">
        <v>3902622.6199999996</v>
      </c>
      <c r="F27" s="86">
        <f t="shared" si="1"/>
        <v>1.2861347711383311</v>
      </c>
    </row>
    <row r="28" spans="1:6" s="1" customFormat="1" ht="17.100000000000001" customHeight="1" x14ac:dyDescent="0.25">
      <c r="A28" s="19" t="s">
        <v>14</v>
      </c>
      <c r="B28" s="12" t="s">
        <v>55</v>
      </c>
      <c r="C28" s="91">
        <v>18332.34</v>
      </c>
      <c r="D28" s="86">
        <f t="shared" si="0"/>
        <v>6.6581960990379574E-3</v>
      </c>
      <c r="E28" s="59">
        <v>16082.66</v>
      </c>
      <c r="F28" s="86">
        <f t="shared" si="1"/>
        <v>5.3001456334498447E-3</v>
      </c>
    </row>
    <row r="29" spans="1:6" s="1" customFormat="1" ht="17.100000000000001" customHeight="1" x14ac:dyDescent="0.25">
      <c r="A29" s="19" t="s">
        <v>15</v>
      </c>
      <c r="B29" s="12" t="s">
        <v>56</v>
      </c>
      <c r="C29" s="91">
        <v>1295667.3199999998</v>
      </c>
      <c r="D29" s="86">
        <f t="shared" si="0"/>
        <v>0.47057861111429117</v>
      </c>
      <c r="E29" s="59">
        <v>1760650.3599999999</v>
      </c>
      <c r="F29" s="86">
        <f t="shared" si="1"/>
        <v>0.58023382435404935</v>
      </c>
    </row>
    <row r="30" spans="1:6" s="1" customFormat="1" ht="17.100000000000001" customHeight="1" x14ac:dyDescent="0.25">
      <c r="A30" s="19" t="s">
        <v>16</v>
      </c>
      <c r="B30" s="12" t="s">
        <v>57</v>
      </c>
      <c r="C30" s="91">
        <v>823.81</v>
      </c>
      <c r="D30" s="86">
        <f t="shared" si="0"/>
        <v>2.9920285835569597E-4</v>
      </c>
      <c r="E30" s="59">
        <v>25501.77</v>
      </c>
      <c r="F30" s="86">
        <f t="shared" si="1"/>
        <v>8.4042748469931126E-3</v>
      </c>
    </row>
    <row r="31" spans="1:6" s="1" customFormat="1" ht="17.100000000000001" customHeight="1" x14ac:dyDescent="0.25">
      <c r="A31" s="19" t="s">
        <v>17</v>
      </c>
      <c r="B31" s="12" t="s">
        <v>58</v>
      </c>
      <c r="C31" s="91">
        <v>619175.83000000007</v>
      </c>
      <c r="D31" s="86">
        <f t="shared" si="0"/>
        <v>0.22488095332753974</v>
      </c>
      <c r="E31" s="59">
        <v>955974.7200000002</v>
      </c>
      <c r="F31" s="86">
        <f t="shared" si="1"/>
        <v>0.31504771212575772</v>
      </c>
    </row>
    <row r="32" spans="1:6" s="1" customFormat="1" ht="17.100000000000001" customHeight="1" x14ac:dyDescent="0.2">
      <c r="A32" s="20" t="s">
        <v>23</v>
      </c>
      <c r="B32" s="6" t="s">
        <v>59</v>
      </c>
      <c r="C32" s="49">
        <f>SUM(C14:C31)</f>
        <v>250909276.69000003</v>
      </c>
      <c r="D32" s="87">
        <f t="shared" si="0"/>
        <v>91.128746644988794</v>
      </c>
      <c r="E32" s="49">
        <f>SUM(E14:E31)</f>
        <v>278054365.83000004</v>
      </c>
      <c r="F32" s="87">
        <f t="shared" si="1"/>
        <v>91.634632138933512</v>
      </c>
    </row>
    <row r="33" spans="1:6" s="1" customFormat="1" ht="17.100000000000001" customHeight="1" x14ac:dyDescent="0.25">
      <c r="A33" s="21" t="s">
        <v>22</v>
      </c>
      <c r="B33" s="4" t="s">
        <v>60</v>
      </c>
      <c r="C33" s="91">
        <v>21718552.670000002</v>
      </c>
      <c r="D33" s="86">
        <f t="shared" si="0"/>
        <v>7.8880482613864045</v>
      </c>
      <c r="E33" s="59">
        <v>22563049.279999997</v>
      </c>
      <c r="F33" s="86">
        <f t="shared" si="1"/>
        <v>7.4358002419192886</v>
      </c>
    </row>
    <row r="34" spans="1:6" s="1" customFormat="1" ht="17.100000000000001" customHeight="1" x14ac:dyDescent="0.25">
      <c r="A34" s="21" t="s">
        <v>20</v>
      </c>
      <c r="B34" s="5" t="s">
        <v>61</v>
      </c>
      <c r="C34" s="91">
        <v>40381.79</v>
      </c>
      <c r="D34" s="86">
        <f t="shared" si="0"/>
        <v>1.4666424288998023E-2</v>
      </c>
      <c r="E34" s="59">
        <v>46916.15</v>
      </c>
      <c r="F34" s="86">
        <f t="shared" si="1"/>
        <v>1.5461523626115204E-2</v>
      </c>
    </row>
    <row r="35" spans="1:6" s="1" customFormat="1" ht="17.100000000000001" customHeight="1" x14ac:dyDescent="0.25">
      <c r="A35" s="21" t="s">
        <v>21</v>
      </c>
      <c r="B35" s="15" t="s">
        <v>62</v>
      </c>
      <c r="C35" s="91">
        <v>2471352.3899999997</v>
      </c>
      <c r="D35" s="86">
        <f t="shared" si="0"/>
        <v>0.89758038757987968</v>
      </c>
      <c r="E35" s="59">
        <v>2773745.96</v>
      </c>
      <c r="F35" s="86">
        <f t="shared" si="1"/>
        <v>0.9141060955210859</v>
      </c>
    </row>
    <row r="36" spans="1:6" s="1" customFormat="1" ht="17.100000000000001" customHeight="1" x14ac:dyDescent="0.25">
      <c r="A36" s="19" t="s">
        <v>19</v>
      </c>
      <c r="B36" s="15" t="s">
        <v>63</v>
      </c>
      <c r="C36" s="91">
        <v>195372.94</v>
      </c>
      <c r="D36" s="86">
        <f t="shared" si="0"/>
        <v>7.0958281755933883E-2</v>
      </c>
      <c r="E36" s="59">
        <v>0</v>
      </c>
      <c r="F36" s="86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64</v>
      </c>
      <c r="C37" s="51">
        <f>SUM(C33:C36)</f>
        <v>24425659.790000003</v>
      </c>
      <c r="D37" s="79">
        <f t="shared" si="0"/>
        <v>8.8712533550112163</v>
      </c>
      <c r="E37" s="51">
        <f>SUM(E33:E36)</f>
        <v>25383711.389999997</v>
      </c>
      <c r="F37" s="79">
        <f t="shared" si="1"/>
        <v>8.3653678610664883</v>
      </c>
    </row>
    <row r="38" spans="1:6" s="1" customFormat="1" ht="17.100000000000001" customHeight="1" x14ac:dyDescent="0.2">
      <c r="A38" s="16" t="s">
        <v>24</v>
      </c>
      <c r="B38" s="17" t="s">
        <v>65</v>
      </c>
      <c r="C38" s="25">
        <f>C32+C37</f>
        <v>275334936.48000002</v>
      </c>
      <c r="D38" s="78">
        <f>D32+D37</f>
        <v>100.00000000000001</v>
      </c>
      <c r="E38" s="25">
        <f>E32+E37</f>
        <v>303438077.22000003</v>
      </c>
      <c r="F38" s="78">
        <f>F32+F37</f>
        <v>100</v>
      </c>
    </row>
    <row r="40" spans="1:6" x14ac:dyDescent="0.25">
      <c r="C40" s="37"/>
      <c r="E40" s="37"/>
    </row>
    <row r="41" spans="1:6" x14ac:dyDescent="0.25">
      <c r="A41" s="83" t="s">
        <v>67</v>
      </c>
      <c r="B41" s="36"/>
      <c r="C41" s="37"/>
      <c r="E41" s="37"/>
    </row>
    <row r="42" spans="1:6" x14ac:dyDescent="0.25">
      <c r="C42" s="38"/>
      <c r="E42" s="38"/>
    </row>
    <row r="43" spans="1:6" x14ac:dyDescent="0.25">
      <c r="C43" s="38"/>
      <c r="E43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30.11.2024.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9" t="s">
        <v>36</v>
      </c>
      <c r="D7" s="99"/>
      <c r="E7" s="99"/>
      <c r="F7" s="99"/>
      <c r="G7" s="99"/>
      <c r="H7" s="99"/>
      <c r="I7" s="100"/>
    </row>
    <row r="8" spans="1:9" s="1" customFormat="1" ht="26.25" customHeight="1" x14ac:dyDescent="0.2">
      <c r="A8" s="39" t="s">
        <v>32</v>
      </c>
      <c r="B8" s="40" t="s">
        <v>33</v>
      </c>
      <c r="C8" s="58" t="s">
        <v>34</v>
      </c>
      <c r="D8" s="58" t="s">
        <v>35</v>
      </c>
      <c r="E8" s="58" t="s">
        <v>34</v>
      </c>
      <c r="F8" s="58" t="s">
        <v>35</v>
      </c>
      <c r="G8" s="101" t="s">
        <v>37</v>
      </c>
      <c r="H8" s="101"/>
      <c r="I8" s="10" t="s">
        <v>38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2025-02-03T08:43:39Z</dcterms:modified>
</cp:coreProperties>
</file>