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I/Jezici/BS EVLADA 03_0225/"/>
    </mc:Choice>
  </mc:AlternateContent>
  <xr:revisionPtr revIDLastSave="32" documentId="13_ncr:1_{79A2FE57-69BF-422D-AC09-0F9A94ADBCCE}" xr6:coauthVersionLast="47" xr6:coauthVersionMax="47" xr10:uidLastSave="{E6608300-D757-4EDE-A414-837E088E96C8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5" l="1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36" i="25" s="1"/>
  <c r="I11" i="25"/>
  <c r="K36" i="25"/>
  <c r="G25" i="24"/>
  <c r="M12" i="24"/>
  <c r="M13" i="24"/>
  <c r="M14" i="24"/>
  <c r="M15" i="24"/>
  <c r="M16" i="24"/>
  <c r="M17" i="24"/>
  <c r="M18" i="24"/>
  <c r="M19" i="24"/>
  <c r="M25" i="24" s="1"/>
  <c r="M20" i="24"/>
  <c r="M21" i="24"/>
  <c r="M22" i="24"/>
  <c r="M23" i="24"/>
  <c r="M24" i="24"/>
  <c r="M11" i="24"/>
  <c r="K25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11" i="24"/>
  <c r="J25" i="24"/>
  <c r="E17" i="25"/>
  <c r="C17" i="25"/>
  <c r="G17" i="25" s="1"/>
  <c r="G12" i="23" l="1"/>
  <c r="G13" i="23"/>
  <c r="G14" i="23"/>
  <c r="G15" i="23"/>
  <c r="G16" i="23"/>
  <c r="G17" i="23"/>
  <c r="G18" i="23"/>
  <c r="G19" i="23"/>
  <c r="G20" i="23"/>
  <c r="G21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2" i="23" l="1"/>
  <c r="E22" i="23"/>
  <c r="F20" i="23" s="1"/>
  <c r="C22" i="23"/>
  <c r="D20" i="23" s="1"/>
  <c r="C25" i="24"/>
  <c r="D12" i="24" s="1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E11" i="25"/>
  <c r="C11" i="25"/>
  <c r="G11" i="25" s="1"/>
  <c r="F12" i="23" l="1"/>
  <c r="F15" i="23"/>
  <c r="D16" i="23"/>
  <c r="F18" i="23"/>
  <c r="F21" i="23"/>
  <c r="G22" i="23"/>
  <c r="H20" i="23" s="1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L20" i="24"/>
  <c r="I25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N18" i="24" l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6" i="23"/>
  <c r="J17" i="23"/>
  <c r="M22" i="23"/>
  <c r="N16" i="23" s="1"/>
  <c r="L13" i="24"/>
  <c r="L19" i="24"/>
  <c r="L16" i="24"/>
  <c r="L11" i="24"/>
  <c r="L17" i="24"/>
  <c r="L14" i="24"/>
  <c r="L23" i="24"/>
  <c r="M29" i="25"/>
  <c r="L12" i="24"/>
  <c r="L15" i="24"/>
  <c r="L18" i="24"/>
  <c r="L21" i="24"/>
  <c r="L24" i="24"/>
  <c r="M21" i="25"/>
  <c r="M27" i="25"/>
  <c r="L22" i="24"/>
  <c r="J33" i="25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36" i="25" s="1"/>
  <c r="M22" i="25"/>
  <c r="M18" i="25"/>
  <c r="M26" i="25"/>
  <c r="M16" i="25"/>
  <c r="M24" i="25"/>
  <c r="M30" i="25"/>
  <c r="M34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G21" i="25" s="1"/>
  <c r="E20" i="25"/>
  <c r="E19" i="25"/>
  <c r="E18" i="25"/>
  <c r="E16" i="25"/>
  <c r="E15" i="25"/>
  <c r="E14" i="25"/>
  <c r="E13" i="25"/>
  <c r="E12" i="25"/>
  <c r="C35" i="25"/>
  <c r="C33" i="25"/>
  <c r="C34" i="25"/>
  <c r="G34" i="25" s="1"/>
  <c r="C32" i="25"/>
  <c r="C31" i="25"/>
  <c r="C30" i="25"/>
  <c r="C29" i="25"/>
  <c r="C28" i="25"/>
  <c r="G28" i="25" s="1"/>
  <c r="C27" i="25"/>
  <c r="C24" i="25"/>
  <c r="C25" i="25"/>
  <c r="C26" i="25"/>
  <c r="G26" i="25" s="1"/>
  <c r="C23" i="25"/>
  <c r="C22" i="25"/>
  <c r="C21" i="25"/>
  <c r="C20" i="25"/>
  <c r="C19" i="25"/>
  <c r="C18" i="25"/>
  <c r="C15" i="25"/>
  <c r="C16" i="25"/>
  <c r="C14" i="25"/>
  <c r="G14" i="25" s="1"/>
  <c r="C13" i="25"/>
  <c r="G13" i="25" s="1"/>
  <c r="C12" i="25"/>
  <c r="G12" i="25" s="1"/>
  <c r="G15" i="25" l="1"/>
  <c r="G24" i="25"/>
  <c r="G30" i="25"/>
  <c r="G18" i="25"/>
  <c r="G19" i="25"/>
  <c r="G29" i="25"/>
  <c r="G31" i="25"/>
  <c r="G20" i="25"/>
  <c r="G23" i="25"/>
  <c r="G25" i="25"/>
  <c r="G27" i="25"/>
  <c r="G32" i="25"/>
  <c r="G33" i="25"/>
  <c r="G22" i="25"/>
  <c r="G16" i="25"/>
  <c r="G35" i="25"/>
  <c r="L19" i="25"/>
  <c r="L11" i="25"/>
  <c r="H22" i="23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25" i="24"/>
  <c r="L22" i="25"/>
  <c r="L28" i="25"/>
  <c r="L34" i="25"/>
  <c r="L16" i="25"/>
  <c r="N31" i="25"/>
  <c r="L21" i="25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6" i="25" l="1"/>
  <c r="N16" i="25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24" i="24" l="1"/>
  <c r="F21" i="24"/>
  <c r="F18" i="24"/>
  <c r="F15" i="24"/>
  <c r="F12" i="24"/>
  <c r="F20" i="24"/>
  <c r="F17" i="24"/>
  <c r="F14" i="24"/>
  <c r="F11" i="24"/>
  <c r="F23" i="24"/>
  <c r="F22" i="24"/>
  <c r="F19" i="24"/>
  <c r="F16" i="24"/>
  <c r="F13" i="24"/>
  <c r="N36" i="25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C36" i="25" l="1"/>
  <c r="D11" i="25" s="1"/>
  <c r="E36" i="25"/>
  <c r="F11" i="25" s="1"/>
  <c r="H32" i="25" l="1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<sst xmlns="http://schemas.openxmlformats.org/spreadsheetml/2006/main" count="337" uniqueCount="92">
  <si>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</si>
  <si>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</si>
  <si>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</si>
  <si>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</si>
  <si>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</si>
  <si>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</si>
  <si>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</si>
  <si>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</si>
  <si>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</si>
  <si>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</si>
  <si>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</si>
  <si>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</si>
  <si>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</si>
  <si>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</si>
  <si>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</si>
  <si>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</si>
  <si>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</si>
  <si>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</si>
  <si>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</si>
  <si>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</si>
  <si>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</si>
  <si>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</si>
  <si>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</si>
  <si>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</si>
  <si>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</si>
  <si>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</si>
  <si>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</si>
  <si>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</si>
  <si>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</si>
  <si>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</si>
  <si>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</si>
  <si>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</si>
  <si>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</si>
  <si>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</si>
  <si>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</si>
  <si>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</si>
  <si>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</si>
  <si>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</si>
  <si>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</si>
  <si>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</si>
  <si>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</si>
  <si>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</si>
  <si>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</si>
  <si>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</si>
  <si>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</si>
  <si>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</si>
  <si>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</si>
  <si>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</si>
  <si>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</si>
  <si>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</si>
  <si>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</si>
  <si>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</si>
  <si>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</si>
  <si>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</si>
  <si>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</si>
  <si>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</si>
  <si>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</si>
  <si>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</si>
  <si>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</si>
  <si>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</si>
  <si>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</si>
  <si>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</si>
  <si>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</si>
  <si>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</si>
  <si>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</si>
  <si>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</si>
  <si>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</si>
  <si>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</si>
  <si>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</si>
  <si>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</si>
  <si>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</si>
  <si>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</si>
  <si>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</si>
  <si>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</si>
  <si>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</si>
  <si>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</si>
  <si>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</si>
  <si>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</si>
  <si>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</si>
  <si>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</si>
  <si>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</si>
  <si>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</si>
  <si>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</si>
  <si>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</si>
  <si>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</si>
  <si>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</si>
  <si>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</si>
  <si>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</si>
  <si>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</si>
  <si>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</si>
  <si>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I-XI-2023</t>
  </si>
  <si>
    <t>I-XI-2024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</si>
</sst>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3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33" fillId="3" borderId="2" xfId="6" applyNumberFormat="1" applyFont="1" applyFill="1" applyBorder="1" applyAlignment="1">
      <alignment horizontal="right" vertical="center"/>
    </xf>
    <xf numFmtId="1" fontId="33" fillId="3" borderId="2" xfId="6" applyNumberFormat="1" applyFont="1" applyFill="1" applyBorder="1" applyAlignment="1">
      <alignment horizontal="right" vertical="center"/>
    </xf>
    <xf numFmtId="1" fontId="33" fillId="3" borderId="3" xfId="6" applyNumberFormat="1" applyFont="1" applyFill="1" applyBorder="1" applyAlignment="1">
      <alignment horizontal="right" vertical="center"/>
    </xf>
    <xf numFmtId="169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  <c r="O8" s="1"/>
      <c r="P8" s="1"/>
      <c r="Q8" s="1"/>
      <c r="R8" s="1"/>
      <c r="S8" s="1"/>
    </row>
    <row r="9" spans="1:19" ht="21.75" customHeight="1" x14ac:dyDescent="0.25">
      <c r="A9" s="83"/>
      <c r="B9" s="86"/>
      <c r="C9" s="86" t="s">
        <v>90</v>
      </c>
      <c r="D9" s="86"/>
      <c r="E9" s="86" t="s">
        <v>90</v>
      </c>
      <c r="F9" s="86"/>
      <c r="G9" s="86" t="s">
        <v>90</v>
      </c>
      <c r="H9" s="86"/>
      <c r="I9" s="86" t="s">
        <v>91</v>
      </c>
      <c r="J9" s="86"/>
      <c r="K9" s="86" t="s">
        <v>91</v>
      </c>
      <c r="L9" s="86"/>
      <c r="M9" s="86" t="s">
        <v>91</v>
      </c>
      <c r="N9" s="89"/>
      <c r="O9" s="1"/>
      <c r="P9" s="1"/>
      <c r="Q9" s="1"/>
      <c r="R9" s="1"/>
      <c r="S9" s="1"/>
    </row>
    <row r="10" spans="1:19" ht="18.75" customHeight="1" thickBot="1" x14ac:dyDescent="0.3">
      <c r="A10" s="84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80003392</v>
      </c>
      <c r="D11" s="68">
        <f>C11/C$36*100</f>
        <v>11.017471809083053</v>
      </c>
      <c r="E11" s="60">
        <f>FBiH!E11</f>
        <v>8064516</v>
      </c>
      <c r="F11" s="69">
        <f>E11/E$36*100</f>
        <v>4.4961464987192068</v>
      </c>
      <c r="G11" s="60">
        <f>C11+E11</f>
        <v>88067908</v>
      </c>
      <c r="H11" s="69">
        <f t="shared" ref="H11:H35" si="0">G11/G$36*100</f>
        <v>9.7257233522469111</v>
      </c>
      <c r="I11" s="60">
        <f>FBiH!I11</f>
        <v>93659415</v>
      </c>
      <c r="J11" s="68">
        <f t="shared" ref="J11:J35" si="1">I11/I$36*100</f>
        <v>11.523212679997703</v>
      </c>
      <c r="K11" s="60">
        <f>FBiH!K11</f>
        <v>7379680</v>
      </c>
      <c r="L11" s="69">
        <f>K11/K$36*100</f>
        <v>3.9691523252186918</v>
      </c>
      <c r="M11" s="60">
        <f t="shared" ref="M11:M35" si="2">I11+K11</f>
        <v>101039095</v>
      </c>
      <c r="N11" s="69">
        <f t="shared" ref="N11:N35" si="3">M11/M$36*100</f>
        <v>10.116910423610886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60">
        <f>FBiH!C12</f>
        <v>101154301</v>
      </c>
      <c r="D12" s="68">
        <f t="shared" ref="D12:D27" si="4">C12/C$36*100</f>
        <v>13.930217604211103</v>
      </c>
      <c r="E12" s="60">
        <f>FBiH!E12</f>
        <v>0</v>
      </c>
      <c r="F12" s="69">
        <f t="shared" ref="F12:F35" si="5">E12/E$36*100</f>
        <v>0</v>
      </c>
      <c r="G12" s="60">
        <f>C12+E12</f>
        <v>101154301</v>
      </c>
      <c r="H12" s="69">
        <f t="shared" si="0"/>
        <v>11.170910831853902</v>
      </c>
      <c r="I12" s="60">
        <f>FBiH!I12</f>
        <v>118189114</v>
      </c>
      <c r="J12" s="68">
        <f t="shared" si="1"/>
        <v>14.541178770788758</v>
      </c>
      <c r="K12" s="60">
        <f>FBiH!K12</f>
        <v>0</v>
      </c>
      <c r="L12" s="69">
        <f t="shared" ref="L12:L35" si="6">K12/K$36*100</f>
        <v>0</v>
      </c>
      <c r="M12" s="60">
        <f t="shared" si="2"/>
        <v>118189114</v>
      </c>
      <c r="N12" s="69">
        <f t="shared" si="3"/>
        <v>11.834119054450511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16074555.15</v>
      </c>
      <c r="D13" s="68">
        <f t="shared" si="4"/>
        <v>2.2136681180802409</v>
      </c>
      <c r="E13" s="60">
        <f>RS!E11</f>
        <v>0</v>
      </c>
      <c r="F13" s="69">
        <f t="shared" si="5"/>
        <v>0</v>
      </c>
      <c r="G13" s="60">
        <f t="shared" ref="G13:G35" si="7">C13+E13</f>
        <v>16074555.15</v>
      </c>
      <c r="H13" s="69">
        <f t="shared" si="0"/>
        <v>1.7751832642525791</v>
      </c>
      <c r="I13" s="60">
        <f>RS!I11</f>
        <v>16272580.1</v>
      </c>
      <c r="J13" s="68">
        <f t="shared" si="1"/>
        <v>2.0020667579932918</v>
      </c>
      <c r="K13" s="60">
        <f>RS!K11</f>
        <v>0</v>
      </c>
      <c r="L13" s="69">
        <f t="shared" si="6"/>
        <v>0</v>
      </c>
      <c r="M13" s="60">
        <f t="shared" si="2"/>
        <v>16272580.1</v>
      </c>
      <c r="N13" s="69">
        <f t="shared" si="3"/>
        <v>1.6293518388375616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22145897</v>
      </c>
      <c r="D14" s="68">
        <f t="shared" si="4"/>
        <v>3.0497681383853945</v>
      </c>
      <c r="E14" s="60">
        <f>FBiH!E13</f>
        <v>0</v>
      </c>
      <c r="F14" s="69">
        <f t="shared" si="5"/>
        <v>0</v>
      </c>
      <c r="G14" s="60">
        <f t="shared" si="7"/>
        <v>22145897</v>
      </c>
      <c r="H14" s="69">
        <f t="shared" si="0"/>
        <v>2.4456680361858352</v>
      </c>
      <c r="I14" s="60">
        <f>FBiH!I13</f>
        <v>27673997</v>
      </c>
      <c r="J14" s="68">
        <f t="shared" si="1"/>
        <v>3.404818972407829</v>
      </c>
      <c r="K14" s="60">
        <f>FBiH!K13</f>
        <v>0</v>
      </c>
      <c r="L14" s="69">
        <f t="shared" si="6"/>
        <v>0</v>
      </c>
      <c r="M14" s="60">
        <f t="shared" si="2"/>
        <v>27673997</v>
      </c>
      <c r="N14" s="69">
        <f t="shared" si="3"/>
        <v>2.7709605743427965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85</v>
      </c>
      <c r="C15" s="60">
        <f>FBiH!C14</f>
        <v>1994048</v>
      </c>
      <c r="D15" s="68">
        <f t="shared" si="4"/>
        <v>0.27460545205331349</v>
      </c>
      <c r="E15" s="60">
        <f>FBiH!E14</f>
        <v>0</v>
      </c>
      <c r="F15" s="69">
        <f t="shared" si="5"/>
        <v>0</v>
      </c>
      <c r="G15" s="60">
        <f t="shared" si="7"/>
        <v>1994048</v>
      </c>
      <c r="H15" s="69">
        <f t="shared" si="0"/>
        <v>0.22021142138520253</v>
      </c>
      <c r="I15" s="60">
        <f>FBiH!I14</f>
        <v>0</v>
      </c>
      <c r="J15" s="68">
        <f t="shared" si="1"/>
        <v>0</v>
      </c>
      <c r="K15" s="60">
        <f>FBiH!K14</f>
        <v>0</v>
      </c>
      <c r="L15" s="69">
        <f t="shared" si="6"/>
        <v>0</v>
      </c>
      <c r="M15" s="60">
        <f t="shared" si="2"/>
        <v>0</v>
      </c>
      <c r="N15" s="69">
        <f t="shared" si="3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0">
        <f>FBiH!C15</f>
        <v>37076436</v>
      </c>
      <c r="D16" s="68">
        <f t="shared" si="4"/>
        <v>5.1058908653682087</v>
      </c>
      <c r="E16" s="60">
        <f>FBiH!E15</f>
        <v>4544740</v>
      </c>
      <c r="F16" s="69">
        <f t="shared" si="5"/>
        <v>2.5337933285257455</v>
      </c>
      <c r="G16" s="60">
        <f t="shared" si="7"/>
        <v>41621176</v>
      </c>
      <c r="H16" s="69">
        <f t="shared" si="0"/>
        <v>4.5964080737693767</v>
      </c>
      <c r="I16" s="60">
        <f>FBiH!I15</f>
        <v>40031327</v>
      </c>
      <c r="J16" s="68">
        <f t="shared" si="1"/>
        <v>4.9251801848595189</v>
      </c>
      <c r="K16" s="60">
        <f>FBiH!K15</f>
        <v>8815218</v>
      </c>
      <c r="L16" s="69">
        <f t="shared" si="6"/>
        <v>4.7412547728369878</v>
      </c>
      <c r="M16" s="60">
        <f t="shared" si="2"/>
        <v>48846545</v>
      </c>
      <c r="N16" s="69">
        <f t="shared" si="3"/>
        <v>4.8909396928770814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0">
        <f>RS!C12</f>
        <v>23897309.210000001</v>
      </c>
      <c r="D17" s="68">
        <f t="shared" si="4"/>
        <v>3.2909595949896202</v>
      </c>
      <c r="E17" s="60">
        <f>RS!E12</f>
        <v>0</v>
      </c>
      <c r="F17" s="69">
        <f t="shared" si="5"/>
        <v>0</v>
      </c>
      <c r="G17" s="60">
        <f t="shared" si="7"/>
        <v>23897309.210000001</v>
      </c>
      <c r="H17" s="69">
        <f t="shared" si="0"/>
        <v>2.6390841285745337</v>
      </c>
      <c r="I17" s="60">
        <f>RS!I12</f>
        <v>25284651.73</v>
      </c>
      <c r="J17" s="68">
        <f t="shared" si="1"/>
        <v>3.1108503018565927</v>
      </c>
      <c r="K17" s="60">
        <f>RS!K12</f>
        <v>0</v>
      </c>
      <c r="L17" s="69">
        <f t="shared" si="6"/>
        <v>0</v>
      </c>
      <c r="M17" s="60">
        <f t="shared" si="2"/>
        <v>25284651.73</v>
      </c>
      <c r="N17" s="69">
        <f t="shared" si="3"/>
        <v>2.5317186050073786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0">
        <f>RS!C13</f>
        <v>28546773.350000001</v>
      </c>
      <c r="D18" s="68">
        <f t="shared" si="4"/>
        <v>3.9312491978328672</v>
      </c>
      <c r="E18" s="60">
        <f>RS!E13</f>
        <v>0</v>
      </c>
      <c r="F18" s="69">
        <f t="shared" si="5"/>
        <v>0</v>
      </c>
      <c r="G18" s="60">
        <f t="shared" si="7"/>
        <v>28546773.350000001</v>
      </c>
      <c r="H18" s="69">
        <f t="shared" si="0"/>
        <v>3.1525447408310732</v>
      </c>
      <c r="I18" s="60">
        <f>RS!I13</f>
        <v>30515783.32</v>
      </c>
      <c r="J18" s="68">
        <f t="shared" si="1"/>
        <v>3.754452889686386</v>
      </c>
      <c r="K18" s="60">
        <f>RS!K13</f>
        <v>0</v>
      </c>
      <c r="L18" s="69">
        <f t="shared" si="6"/>
        <v>0</v>
      </c>
      <c r="M18" s="60">
        <f t="shared" si="2"/>
        <v>30515783.32</v>
      </c>
      <c r="N18" s="69">
        <f t="shared" si="3"/>
        <v>3.0555048652678369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0">
        <f>FBiH!C16</f>
        <v>72083535</v>
      </c>
      <c r="D19" s="68">
        <f t="shared" si="4"/>
        <v>9.9268080378585886</v>
      </c>
      <c r="E19" s="60">
        <f>FBiH!E16</f>
        <v>0</v>
      </c>
      <c r="F19" s="69">
        <f t="shared" si="5"/>
        <v>0</v>
      </c>
      <c r="G19" s="60">
        <f t="shared" si="7"/>
        <v>72083535</v>
      </c>
      <c r="H19" s="69">
        <f t="shared" si="0"/>
        <v>7.9604992963158328</v>
      </c>
      <c r="I19" s="60">
        <f>FBiH!I16</f>
        <v>81916874</v>
      </c>
      <c r="J19" s="68">
        <f t="shared" si="1"/>
        <v>10.078490893655211</v>
      </c>
      <c r="K19" s="60">
        <f>FBiH!K16</f>
        <v>0</v>
      </c>
      <c r="L19" s="69">
        <f t="shared" si="6"/>
        <v>0</v>
      </c>
      <c r="M19" s="60">
        <f t="shared" si="2"/>
        <v>81916874</v>
      </c>
      <c r="N19" s="69">
        <f t="shared" si="3"/>
        <v>8.2022278251821188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0">
        <f>RS!C14</f>
        <v>11150510.74</v>
      </c>
      <c r="D20" s="68">
        <f t="shared" si="4"/>
        <v>1.5355653637139262</v>
      </c>
      <c r="E20" s="60">
        <f>RS!E14</f>
        <v>0</v>
      </c>
      <c r="F20" s="69">
        <f t="shared" si="5"/>
        <v>0</v>
      </c>
      <c r="G20" s="60">
        <f t="shared" si="7"/>
        <v>11150510.74</v>
      </c>
      <c r="H20" s="69">
        <f t="shared" si="0"/>
        <v>1.2313995546879346</v>
      </c>
      <c r="I20" s="60">
        <f>RS!I14</f>
        <v>13727830.229999999</v>
      </c>
      <c r="J20" s="68">
        <f t="shared" si="1"/>
        <v>1.6889781702692865</v>
      </c>
      <c r="K20" s="60">
        <f>RS!K14</f>
        <v>0</v>
      </c>
      <c r="L20" s="69">
        <f t="shared" si="6"/>
        <v>0</v>
      </c>
      <c r="M20" s="60">
        <f t="shared" si="2"/>
        <v>13727830.229999999</v>
      </c>
      <c r="N20" s="69">
        <f t="shared" si="3"/>
        <v>1.3745494132488778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0">
        <f>RS!C15</f>
        <v>12013645.810000001</v>
      </c>
      <c r="D21" s="68">
        <f t="shared" si="4"/>
        <v>1.6544299026219258</v>
      </c>
      <c r="E21" s="60">
        <f>RS!E15</f>
        <v>22107938</v>
      </c>
      <c r="F21" s="69">
        <f t="shared" si="5"/>
        <v>12.325665673253214</v>
      </c>
      <c r="G21" s="60">
        <f t="shared" si="7"/>
        <v>34121583.810000002</v>
      </c>
      <c r="H21" s="69">
        <f t="shared" si="0"/>
        <v>3.7681953848224392</v>
      </c>
      <c r="I21" s="60">
        <f>RS!I15</f>
        <v>13214468.460000001</v>
      </c>
      <c r="J21" s="68">
        <f t="shared" si="1"/>
        <v>1.6258176555736734</v>
      </c>
      <c r="K21" s="60">
        <f>RS!K15</f>
        <v>22870227</v>
      </c>
      <c r="L21" s="69">
        <f t="shared" si="6"/>
        <v>12.300725055196065</v>
      </c>
      <c r="M21" s="60">
        <f t="shared" si="2"/>
        <v>36084695.460000001</v>
      </c>
      <c r="N21" s="69">
        <f t="shared" si="3"/>
        <v>3.6131126434980279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0">
        <f>FBiH!C17</f>
        <v>24182645</v>
      </c>
      <c r="D22" s="68">
        <f t="shared" si="4"/>
        <v>3.3302539166909728</v>
      </c>
      <c r="E22" s="60">
        <f>FBiH!E17</f>
        <v>28484863</v>
      </c>
      <c r="F22" s="69">
        <f t="shared" si="5"/>
        <v>15.880942767544424</v>
      </c>
      <c r="G22" s="60">
        <f t="shared" si="7"/>
        <v>52667508</v>
      </c>
      <c r="H22" s="69">
        <f t="shared" si="0"/>
        <v>5.8163027156299769</v>
      </c>
      <c r="I22" s="60">
        <f>FBiH!I17</f>
        <v>24024846</v>
      </c>
      <c r="J22" s="68">
        <f t="shared" si="1"/>
        <v>2.9558524368553032</v>
      </c>
      <c r="K22" s="60">
        <f>FBiH!K17</f>
        <v>29499689</v>
      </c>
      <c r="L22" s="69">
        <f t="shared" si="6"/>
        <v>15.866373499606793</v>
      </c>
      <c r="M22" s="60">
        <f t="shared" si="2"/>
        <v>53524535</v>
      </c>
      <c r="N22" s="69">
        <f t="shared" si="3"/>
        <v>5.3593406201869254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0">
        <f>RS!C16</f>
        <v>7144047.9299999997</v>
      </c>
      <c r="D23" s="68">
        <f t="shared" si="4"/>
        <v>0.98382511920885973</v>
      </c>
      <c r="E23" s="60">
        <f>RS!E16</f>
        <v>0</v>
      </c>
      <c r="F23" s="69">
        <f t="shared" si="5"/>
        <v>0</v>
      </c>
      <c r="G23" s="60">
        <f t="shared" si="7"/>
        <v>7144047.9299999997</v>
      </c>
      <c r="H23" s="69">
        <f t="shared" si="0"/>
        <v>0.78894838494826292</v>
      </c>
      <c r="I23" s="60">
        <f>RS!I16</f>
        <v>11925615.959999999</v>
      </c>
      <c r="J23" s="68">
        <f t="shared" si="1"/>
        <v>1.46724607501611</v>
      </c>
      <c r="K23" s="60">
        <f>RS!K16</f>
        <v>0</v>
      </c>
      <c r="L23" s="69">
        <f t="shared" si="6"/>
        <v>0</v>
      </c>
      <c r="M23" s="60">
        <f t="shared" si="2"/>
        <v>11925615.959999999</v>
      </c>
      <c r="N23" s="69">
        <f t="shared" si="3"/>
        <v>1.1940960913565617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0">
        <f>RS!C17</f>
        <v>19374226.719999999</v>
      </c>
      <c r="D24" s="68">
        <f t="shared" si="4"/>
        <v>2.668074332528096</v>
      </c>
      <c r="E24" s="60">
        <f>RS!E17</f>
        <v>0</v>
      </c>
      <c r="F24" s="69">
        <f t="shared" si="5"/>
        <v>0</v>
      </c>
      <c r="G24" s="60">
        <f t="shared" si="7"/>
        <v>19374226.719999999</v>
      </c>
      <c r="H24" s="69">
        <f t="shared" si="0"/>
        <v>2.1395803933758715</v>
      </c>
      <c r="I24" s="60">
        <f>RS!I17</f>
        <v>22360504.460000001</v>
      </c>
      <c r="J24" s="68">
        <f t="shared" si="1"/>
        <v>2.7510832576160893</v>
      </c>
      <c r="K24" s="60">
        <f>RS!K17</f>
        <v>0</v>
      </c>
      <c r="L24" s="69">
        <f t="shared" si="6"/>
        <v>0</v>
      </c>
      <c r="M24" s="60">
        <f t="shared" si="2"/>
        <v>22360504.460000001</v>
      </c>
      <c r="N24" s="69">
        <f t="shared" si="3"/>
        <v>2.238927621516916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0">
        <f>RS!C18</f>
        <v>17736249.100000001</v>
      </c>
      <c r="D25" s="68">
        <f t="shared" si="4"/>
        <v>2.4425042435466322</v>
      </c>
      <c r="E25" s="60">
        <f>RS!E18</f>
        <v>0</v>
      </c>
      <c r="F25" s="69">
        <f t="shared" si="5"/>
        <v>0</v>
      </c>
      <c r="G25" s="60">
        <f t="shared" si="7"/>
        <v>17736249.100000001</v>
      </c>
      <c r="H25" s="69">
        <f t="shared" si="0"/>
        <v>1.958691377716594</v>
      </c>
      <c r="I25" s="60">
        <f>RS!I18</f>
        <v>19701491.32</v>
      </c>
      <c r="J25" s="68">
        <f t="shared" si="1"/>
        <v>2.4239365000677049</v>
      </c>
      <c r="K25" s="60">
        <f>RS!K18</f>
        <v>0</v>
      </c>
      <c r="L25" s="69">
        <f t="shared" si="6"/>
        <v>0</v>
      </c>
      <c r="M25" s="60">
        <f t="shared" si="2"/>
        <v>19701491.32</v>
      </c>
      <c r="N25" s="69">
        <f t="shared" si="3"/>
        <v>1.9726841664208037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0">
        <f>RS!C19</f>
        <v>29782047.949999999</v>
      </c>
      <c r="D26" s="68">
        <f t="shared" si="4"/>
        <v>4.1013620235737598</v>
      </c>
      <c r="E26" s="60">
        <f>RS!E19</f>
        <v>0</v>
      </c>
      <c r="F26" s="69">
        <f t="shared" si="5"/>
        <v>0</v>
      </c>
      <c r="G26" s="60">
        <f t="shared" si="7"/>
        <v>29782047.949999999</v>
      </c>
      <c r="H26" s="69">
        <f t="shared" si="0"/>
        <v>3.288961504854325</v>
      </c>
      <c r="I26" s="60">
        <f>RS!I19</f>
        <v>30287767.559999999</v>
      </c>
      <c r="J26" s="68">
        <f t="shared" si="1"/>
        <v>3.7263993929090322</v>
      </c>
      <c r="K26" s="60">
        <f>RS!K19</f>
        <v>0</v>
      </c>
      <c r="L26" s="69">
        <f t="shared" si="6"/>
        <v>0</v>
      </c>
      <c r="M26" s="60">
        <f t="shared" si="2"/>
        <v>30287767.559999999</v>
      </c>
      <c r="N26" s="69">
        <f t="shared" si="3"/>
        <v>3.0326739499761715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0">
        <f>RS!C20</f>
        <v>12565497.52</v>
      </c>
      <c r="D27" s="68">
        <f t="shared" si="4"/>
        <v>1.7304268135743921</v>
      </c>
      <c r="E27" s="60">
        <f>RS!E20</f>
        <v>0</v>
      </c>
      <c r="F27" s="69">
        <f t="shared" si="5"/>
        <v>0</v>
      </c>
      <c r="G27" s="60">
        <f t="shared" si="7"/>
        <v>12565497.52</v>
      </c>
      <c r="H27" s="69">
        <f t="shared" si="0"/>
        <v>1.3876627188971564</v>
      </c>
      <c r="I27" s="60">
        <f>RS!I20</f>
        <v>13832912.460000001</v>
      </c>
      <c r="J27" s="68">
        <f t="shared" si="1"/>
        <v>1.7019067678393063</v>
      </c>
      <c r="K27" s="60">
        <f>RS!K20</f>
        <v>0</v>
      </c>
      <c r="L27" s="69">
        <f t="shared" si="6"/>
        <v>0</v>
      </c>
      <c r="M27" s="60">
        <f t="shared" si="2"/>
        <v>13832912.460000001</v>
      </c>
      <c r="N27" s="69">
        <f t="shared" si="3"/>
        <v>1.385071157411603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0">
        <f>RS!C21</f>
        <v>19261552.68</v>
      </c>
      <c r="D28" s="68">
        <f t="shared" ref="D28:D35" si="8">C28/C$36*100</f>
        <v>2.6525577021917788</v>
      </c>
      <c r="E28" s="60">
        <f>RS!E21</f>
        <v>0</v>
      </c>
      <c r="F28" s="69">
        <f t="shared" si="5"/>
        <v>0</v>
      </c>
      <c r="G28" s="60">
        <f t="shared" si="7"/>
        <v>19261552.68</v>
      </c>
      <c r="H28" s="69">
        <f t="shared" si="0"/>
        <v>2.1271373075015028</v>
      </c>
      <c r="I28" s="60">
        <f>RS!I21</f>
        <v>26671649.890000001</v>
      </c>
      <c r="J28" s="68">
        <f t="shared" si="1"/>
        <v>3.2814970519398114</v>
      </c>
      <c r="K28" s="60">
        <f>RS!K21</f>
        <v>0</v>
      </c>
      <c r="L28" s="69">
        <f t="shared" si="6"/>
        <v>0</v>
      </c>
      <c r="M28" s="60">
        <f t="shared" si="2"/>
        <v>26671649.890000001</v>
      </c>
      <c r="N28" s="69">
        <f t="shared" si="3"/>
        <v>2.6705968891253544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0">
        <f>FBiH!C18</f>
        <v>61125645</v>
      </c>
      <c r="D29" s="68">
        <f t="shared" si="8"/>
        <v>8.4177689690896926</v>
      </c>
      <c r="E29" s="60">
        <f>FBiH!E18</f>
        <v>3766972</v>
      </c>
      <c r="F29" s="69">
        <f t="shared" si="5"/>
        <v>2.1001704217058146</v>
      </c>
      <c r="G29" s="60">
        <f t="shared" si="7"/>
        <v>64892617</v>
      </c>
      <c r="H29" s="69">
        <f t="shared" si="0"/>
        <v>7.166374845026577</v>
      </c>
      <c r="I29" s="60">
        <f>FBiH!I18</f>
        <v>67872382</v>
      </c>
      <c r="J29" s="68">
        <f t="shared" si="1"/>
        <v>8.3505528289286026</v>
      </c>
      <c r="K29" s="60">
        <f>FBiH!K18</f>
        <v>3769841</v>
      </c>
      <c r="L29" s="69">
        <f t="shared" si="6"/>
        <v>2.027604607632683</v>
      </c>
      <c r="M29" s="60">
        <f t="shared" si="2"/>
        <v>71642223</v>
      </c>
      <c r="N29" s="69">
        <f t="shared" si="3"/>
        <v>7.1734406631349525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0">
        <f>RS!C22</f>
        <v>3527956.29</v>
      </c>
      <c r="D30" s="68">
        <f t="shared" si="8"/>
        <v>0.48584388732858025</v>
      </c>
      <c r="E30" s="60">
        <f>RS!E22</f>
        <v>0</v>
      </c>
      <c r="F30" s="69">
        <f t="shared" si="5"/>
        <v>0</v>
      </c>
      <c r="G30" s="60">
        <f t="shared" si="7"/>
        <v>3527956.29</v>
      </c>
      <c r="H30" s="69">
        <f t="shared" si="0"/>
        <v>0.38960760684084123</v>
      </c>
      <c r="I30" s="60">
        <f>RS!I22</f>
        <v>3918268.57</v>
      </c>
      <c r="J30" s="68">
        <f t="shared" si="1"/>
        <v>0.48207691740825487</v>
      </c>
      <c r="K30" s="60">
        <f>RS!K22</f>
        <v>0</v>
      </c>
      <c r="L30" s="69">
        <f t="shared" si="6"/>
        <v>0</v>
      </c>
      <c r="M30" s="60">
        <f t="shared" si="2"/>
        <v>3918268.57</v>
      </c>
      <c r="N30" s="69">
        <f t="shared" si="3"/>
        <v>0.39233102927475666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0">
        <f>RS!C23</f>
        <v>15857908.050000001</v>
      </c>
      <c r="D31" s="68">
        <f t="shared" si="8"/>
        <v>2.1838330916257429</v>
      </c>
      <c r="E31" s="60">
        <f>RS!E23</f>
        <v>0</v>
      </c>
      <c r="F31" s="69">
        <f t="shared" si="5"/>
        <v>0</v>
      </c>
      <c r="G31" s="60">
        <f t="shared" si="7"/>
        <v>15857908.050000001</v>
      </c>
      <c r="H31" s="69">
        <f t="shared" si="0"/>
        <v>1.7512579796907322</v>
      </c>
      <c r="I31" s="60">
        <f>RS!I23</f>
        <v>10361220.58</v>
      </c>
      <c r="J31" s="68">
        <f t="shared" si="1"/>
        <v>1.2747735864857703</v>
      </c>
      <c r="K31" s="60">
        <f>RS!K23</f>
        <v>0</v>
      </c>
      <c r="L31" s="69">
        <f t="shared" si="6"/>
        <v>0</v>
      </c>
      <c r="M31" s="60">
        <f t="shared" si="2"/>
        <v>10361220.58</v>
      </c>
      <c r="N31" s="69">
        <f t="shared" si="3"/>
        <v>1.03745525914631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0">
        <f>FBiH!C19</f>
        <v>42147595</v>
      </c>
      <c r="D32" s="68">
        <f t="shared" si="8"/>
        <v>5.8042531463309688</v>
      </c>
      <c r="E32" s="60">
        <f>FBiH!E19</f>
        <v>26991356</v>
      </c>
      <c r="F32" s="69">
        <f t="shared" si="5"/>
        <v>15.048279496882847</v>
      </c>
      <c r="G32" s="60">
        <f t="shared" si="7"/>
        <v>69138951</v>
      </c>
      <c r="H32" s="69">
        <f t="shared" si="0"/>
        <v>7.6353160369218127</v>
      </c>
      <c r="I32" s="60">
        <f>FBiH!I19</f>
        <v>43360427</v>
      </c>
      <c r="J32" s="68">
        <f t="shared" si="1"/>
        <v>5.3347698383180671</v>
      </c>
      <c r="K32" s="60">
        <f>FBiH!K19</f>
        <v>30570540</v>
      </c>
      <c r="L32" s="69">
        <f t="shared" si="6"/>
        <v>16.442329467428266</v>
      </c>
      <c r="M32" s="60">
        <f t="shared" si="2"/>
        <v>73930967</v>
      </c>
      <c r="N32" s="69">
        <f t="shared" si="3"/>
        <v>7.402609560882671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0">
        <f>FBiH!C20</f>
        <v>31711506</v>
      </c>
      <c r="D33" s="68">
        <f t="shared" si="8"/>
        <v>4.3670726283526591</v>
      </c>
      <c r="E33" s="60">
        <f>FBiH!E20</f>
        <v>40989714</v>
      </c>
      <c r="F33" s="69">
        <f t="shared" si="5"/>
        <v>22.852674492133399</v>
      </c>
      <c r="G33" s="60">
        <f t="shared" si="7"/>
        <v>72701220</v>
      </c>
      <c r="H33" s="69">
        <f t="shared" si="0"/>
        <v>8.0287129460465909</v>
      </c>
      <c r="I33" s="60">
        <f>FBiH!I20</f>
        <v>36203169</v>
      </c>
      <c r="J33" s="68">
        <f t="shared" si="1"/>
        <v>4.454189854558666</v>
      </c>
      <c r="K33" s="60">
        <f>FBiH!K20</f>
        <v>40354273</v>
      </c>
      <c r="L33" s="69">
        <f t="shared" si="6"/>
        <v>21.704498909229105</v>
      </c>
      <c r="M33" s="60">
        <f t="shared" si="2"/>
        <v>76557442</v>
      </c>
      <c r="N33" s="69">
        <f t="shared" si="3"/>
        <v>7.6655950152244117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0">
        <f>FBiH!C21</f>
        <v>1615909</v>
      </c>
      <c r="D34" s="68">
        <f t="shared" si="8"/>
        <v>0.22253096285646973</v>
      </c>
      <c r="E34" s="60">
        <f>FBiH!E21</f>
        <v>42097242</v>
      </c>
      <c r="F34" s="69">
        <f t="shared" si="5"/>
        <v>23.470145911302691</v>
      </c>
      <c r="G34" s="60">
        <f t="shared" si="7"/>
        <v>43713151</v>
      </c>
      <c r="H34" s="69">
        <f t="shared" si="0"/>
        <v>4.827434001055134</v>
      </c>
      <c r="I34" s="60">
        <f>FBiH!I21</f>
        <v>1803169</v>
      </c>
      <c r="J34" s="68">
        <f t="shared" si="1"/>
        <v>0.22184955869069628</v>
      </c>
      <c r="K34" s="60">
        <f>FBiH!K21</f>
        <v>40152893</v>
      </c>
      <c r="L34" s="69">
        <f t="shared" si="6"/>
        <v>21.596186909894101</v>
      </c>
      <c r="M34" s="60">
        <f t="shared" si="2"/>
        <v>41956062</v>
      </c>
      <c r="N34" s="69">
        <f t="shared" si="3"/>
        <v>4.2010047792041743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0">
        <f>RS!C24</f>
        <v>33976996.189999998</v>
      </c>
      <c r="D35" s="68">
        <f t="shared" si="8"/>
        <v>4.6790590789031459</v>
      </c>
      <c r="E35" s="60">
        <f>RS!E24</f>
        <v>2317722</v>
      </c>
      <c r="F35" s="69">
        <f t="shared" si="5"/>
        <v>1.2921814099326578</v>
      </c>
      <c r="G35" s="60">
        <f t="shared" si="7"/>
        <v>36294718.189999998</v>
      </c>
      <c r="H35" s="69">
        <f t="shared" si="0"/>
        <v>4.0081840965690212</v>
      </c>
      <c r="I35" s="60">
        <f>RS!I24</f>
        <v>39979621.189999998</v>
      </c>
      <c r="J35" s="68">
        <f t="shared" si="1"/>
        <v>4.9188186562783125</v>
      </c>
      <c r="K35" s="60">
        <f>RS!K24</f>
        <v>2513484</v>
      </c>
      <c r="L35" s="69">
        <f t="shared" si="6"/>
        <v>1.3518744529573068</v>
      </c>
      <c r="M35" s="60">
        <f t="shared" si="2"/>
        <v>42493105.189999998</v>
      </c>
      <c r="N35" s="69">
        <f t="shared" si="3"/>
        <v>4.2547782007380883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726150185.69000006</v>
      </c>
      <c r="D36" s="10">
        <f t="shared" si="9"/>
        <v>100.00000000000001</v>
      </c>
      <c r="E36" s="10">
        <f t="shared" si="9"/>
        <v>179365063</v>
      </c>
      <c r="F36" s="26">
        <f t="shared" si="9"/>
        <v>100</v>
      </c>
      <c r="G36" s="10">
        <f>SUM(G11:G35)</f>
        <v>905515248.68999982</v>
      </c>
      <c r="H36" s="26">
        <f t="shared" si="9"/>
        <v>100.00000000000003</v>
      </c>
      <c r="I36" s="10">
        <f>SUM(I11:I35)</f>
        <v>812789085.83000016</v>
      </c>
      <c r="J36" s="10">
        <f t="shared" si="9"/>
        <v>99.999999999999957</v>
      </c>
      <c r="K36" s="10">
        <f t="shared" si="9"/>
        <v>185925845</v>
      </c>
      <c r="L36" s="26">
        <f t="shared" si="9"/>
        <v>100</v>
      </c>
      <c r="M36" s="10">
        <f>SUM(M11:M35)+0.6</f>
        <v>998714931.43000019</v>
      </c>
      <c r="N36" s="26">
        <f>SUM(N11:N35)</f>
        <v>99.999999939922773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1"/>
      <c r="F37" s="18"/>
      <c r="G37" s="51"/>
      <c r="H37" s="18"/>
      <c r="I37" s="19"/>
      <c r="J37" s="18"/>
      <c r="K37" s="51"/>
      <c r="L37" s="18"/>
      <c r="M37" s="5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59"/>
      <c r="D38" s="21"/>
      <c r="E38" s="59"/>
      <c r="F38" s="18"/>
      <c r="G38" s="59"/>
      <c r="H38" s="18"/>
      <c r="I38" s="59"/>
      <c r="J38" s="21"/>
      <c r="K38" s="59"/>
      <c r="L38" s="18"/>
      <c r="M38" s="59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82</v>
      </c>
      <c r="B39" s="46"/>
      <c r="C39" s="35"/>
      <c r="D39" s="21"/>
      <c r="E39" s="20"/>
      <c r="F39" s="18"/>
      <c r="G39" s="20"/>
      <c r="H39" s="18"/>
      <c r="I39" s="35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 t="s">
        <v>83</v>
      </c>
      <c r="B40" s="62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6"/>
      <c r="C41" s="38"/>
      <c r="D41" s="21"/>
      <c r="E41" s="21"/>
      <c r="F41" s="18"/>
      <c r="G41" s="21"/>
      <c r="H41" s="18"/>
      <c r="I41" s="38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4"/>
      <c r="D42" s="21"/>
      <c r="E42" s="20"/>
      <c r="F42" s="18"/>
      <c r="G42" s="20"/>
      <c r="H42" s="18"/>
      <c r="I42" s="54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6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E11:E16 M11:M36 K11:K35 E18:E35" formula="1"/>
    <ignoredError sqref="J11:J36 L12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62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s="27" customFormat="1" ht="21.75" customHeight="1" x14ac:dyDescent="0.25">
      <c r="A9" s="83"/>
      <c r="B9" s="86"/>
      <c r="C9" s="86" t="s">
        <v>90</v>
      </c>
      <c r="D9" s="86"/>
      <c r="E9" s="86" t="s">
        <v>90</v>
      </c>
      <c r="F9" s="86"/>
      <c r="G9" s="86" t="s">
        <v>90</v>
      </c>
      <c r="H9" s="86"/>
      <c r="I9" s="86" t="s">
        <v>91</v>
      </c>
      <c r="J9" s="86"/>
      <c r="K9" s="86" t="s">
        <v>91</v>
      </c>
      <c r="L9" s="86"/>
      <c r="M9" s="86" t="s">
        <v>91</v>
      </c>
      <c r="N9" s="89"/>
    </row>
    <row r="10" spans="1:14" ht="18.75" customHeight="1" thickBot="1" x14ac:dyDescent="0.3">
      <c r="A10" s="84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80003392</v>
      </c>
      <c r="D11" s="70">
        <f>C11/C22*100</f>
        <v>16.834281410736043</v>
      </c>
      <c r="E11" s="60">
        <v>8064516</v>
      </c>
      <c r="F11" s="28">
        <f>E11/E22*100</f>
        <v>5.2049484145746971</v>
      </c>
      <c r="G11" s="60">
        <f>C11+E11</f>
        <v>88067908</v>
      </c>
      <c r="H11" s="69">
        <f>G11/G22*100</f>
        <v>13.975033228267531</v>
      </c>
      <c r="I11" s="60">
        <v>93659415</v>
      </c>
      <c r="J11" s="70">
        <f>I11/I22*100</f>
        <v>17.515117589521772</v>
      </c>
      <c r="K11" s="60">
        <v>7379680</v>
      </c>
      <c r="L11" s="28">
        <f>K11/K22*100</f>
        <v>4.5967247451687667</v>
      </c>
      <c r="M11" s="60">
        <f>I11+K11</f>
        <v>101039095</v>
      </c>
      <c r="N11" s="69">
        <f>M11/M22*100</f>
        <v>14.532210350536301</v>
      </c>
    </row>
    <row r="12" spans="1:14" ht="16.5" customHeight="1" x14ac:dyDescent="0.25">
      <c r="A12" s="15" t="s">
        <v>28</v>
      </c>
      <c r="B12" s="7" t="s">
        <v>88</v>
      </c>
      <c r="C12" s="60">
        <v>101154301</v>
      </c>
      <c r="D12" s="70">
        <f>C12/C22*100</f>
        <v>21.284847134235239</v>
      </c>
      <c r="E12" s="60">
        <v>0</v>
      </c>
      <c r="F12" s="28">
        <f>E12/E22*100</f>
        <v>0</v>
      </c>
      <c r="G12" s="60">
        <f t="shared" ref="G12:G21" si="0">C12+E12</f>
        <v>101154301</v>
      </c>
      <c r="H12" s="69">
        <f>G12/G22*100</f>
        <v>16.051644120548154</v>
      </c>
      <c r="I12" s="60">
        <v>118189114</v>
      </c>
      <c r="J12" s="70">
        <f>I12/I22*100</f>
        <v>22.102382654337465</v>
      </c>
      <c r="K12" s="60">
        <v>0</v>
      </c>
      <c r="L12" s="28">
        <f>K12/K22*100</f>
        <v>0</v>
      </c>
      <c r="M12" s="60">
        <f>I12+K12+0.4</f>
        <v>118189114.40000001</v>
      </c>
      <c r="N12" s="69">
        <f>M12/M22*100</f>
        <v>16.998856448629105</v>
      </c>
    </row>
    <row r="13" spans="1:14" ht="16.5" customHeight="1" x14ac:dyDescent="0.25">
      <c r="A13" s="15" t="s">
        <v>29</v>
      </c>
      <c r="B13" s="7" t="s">
        <v>1</v>
      </c>
      <c r="C13" s="60">
        <v>22145897</v>
      </c>
      <c r="D13" s="70">
        <f>C13/C22*100</f>
        <v>4.659930696328165</v>
      </c>
      <c r="E13" s="60">
        <v>0</v>
      </c>
      <c r="F13" s="28">
        <f>E13/E22*100</f>
        <v>0</v>
      </c>
      <c r="G13" s="60">
        <f t="shared" si="0"/>
        <v>22145897</v>
      </c>
      <c r="H13" s="69">
        <f>G13/G22*100</f>
        <v>3.5142159439598615</v>
      </c>
      <c r="I13" s="60">
        <v>27673997</v>
      </c>
      <c r="J13" s="70">
        <f>I13/I22*100</f>
        <v>5.1752758825909035</v>
      </c>
      <c r="K13" s="60">
        <v>0</v>
      </c>
      <c r="L13" s="28">
        <f>K13/K22*100</f>
        <v>0</v>
      </c>
      <c r="M13" s="60">
        <f t="shared" ref="M13:M21" si="1">I13+K13</f>
        <v>27673997</v>
      </c>
      <c r="N13" s="69">
        <f>M13/M22*100</f>
        <v>3.980284519018213</v>
      </c>
    </row>
    <row r="14" spans="1:14" x14ac:dyDescent="0.25">
      <c r="A14" s="15" t="s">
        <v>30</v>
      </c>
      <c r="B14" s="7" t="s">
        <v>89</v>
      </c>
      <c r="C14" s="60">
        <v>1994048</v>
      </c>
      <c r="D14" s="70">
        <f>C14/C22*100</f>
        <v>0.41958677425221408</v>
      </c>
      <c r="E14" s="60">
        <v>0</v>
      </c>
      <c r="F14" s="28">
        <f>E14/E22*100</f>
        <v>0</v>
      </c>
      <c r="G14" s="60">
        <f t="shared" si="0"/>
        <v>1994048</v>
      </c>
      <c r="H14" s="69">
        <f>G14/G22*100</f>
        <v>0.31642499170935701</v>
      </c>
      <c r="I14" s="60">
        <v>0</v>
      </c>
      <c r="J14" s="70">
        <f>I14/I22*100</f>
        <v>0</v>
      </c>
      <c r="K14" s="60">
        <v>0</v>
      </c>
      <c r="L14" s="28">
        <f>K14/K22*100</f>
        <v>0</v>
      </c>
      <c r="M14" s="60">
        <f t="shared" si="1"/>
        <v>0</v>
      </c>
      <c r="N14" s="69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0">
        <v>37076436</v>
      </c>
      <c r="D15" s="70">
        <f>C15/C22*100</f>
        <v>7.801608678431343</v>
      </c>
      <c r="E15" s="60">
        <v>4544740</v>
      </c>
      <c r="F15" s="28">
        <f>E15/E22*100</f>
        <v>2.9332370668809147</v>
      </c>
      <c r="G15" s="60">
        <f t="shared" si="0"/>
        <v>41621176</v>
      </c>
      <c r="H15" s="69">
        <f>G15/G22*100</f>
        <v>6.6046455605550562</v>
      </c>
      <c r="I15" s="60">
        <v>40031327</v>
      </c>
      <c r="J15" s="70">
        <f>I15/I22*100</f>
        <v>7.48620306532555</v>
      </c>
      <c r="K15" s="60">
        <v>8815218</v>
      </c>
      <c r="L15" s="28">
        <f>K15/K22*100</f>
        <v>5.490906206591224</v>
      </c>
      <c r="M15" s="60">
        <f t="shared" si="1"/>
        <v>48846545</v>
      </c>
      <c r="N15" s="69">
        <f>M15/M22*100</f>
        <v>7.0254812440366496</v>
      </c>
    </row>
    <row r="16" spans="1:14" ht="16.5" customHeight="1" x14ac:dyDescent="0.25">
      <c r="A16" s="15" t="s">
        <v>32</v>
      </c>
      <c r="B16" s="7" t="s">
        <v>3</v>
      </c>
      <c r="C16" s="60">
        <v>72083535</v>
      </c>
      <c r="D16" s="70">
        <f>C16/C22*100</f>
        <v>15.167788301659021</v>
      </c>
      <c r="E16" s="60">
        <v>0</v>
      </c>
      <c r="F16" s="28">
        <f>E16/E22*100</f>
        <v>0</v>
      </c>
      <c r="G16" s="60">
        <f t="shared" si="0"/>
        <v>72083535</v>
      </c>
      <c r="H16" s="69">
        <f>G16/G22*100</f>
        <v>11.438557128392167</v>
      </c>
      <c r="I16" s="60">
        <v>81916874</v>
      </c>
      <c r="J16" s="70">
        <f>I16/I22*100</f>
        <v>15.319161246907626</v>
      </c>
      <c r="K16" s="60">
        <v>0</v>
      </c>
      <c r="L16" s="28">
        <f>K16/K22*100</f>
        <v>0</v>
      </c>
      <c r="M16" s="60">
        <f t="shared" si="1"/>
        <v>81916874</v>
      </c>
      <c r="N16" s="69">
        <f>M16/M22*100</f>
        <v>11.781907233297941</v>
      </c>
    </row>
    <row r="17" spans="1:14" ht="16.5" customHeight="1" x14ac:dyDescent="0.25">
      <c r="A17" s="15" t="s">
        <v>33</v>
      </c>
      <c r="B17" s="7" t="s">
        <v>4</v>
      </c>
      <c r="C17" s="60">
        <v>24182645</v>
      </c>
      <c r="D17" s="70">
        <f>C17/C22*100</f>
        <v>5.0885023873228894</v>
      </c>
      <c r="E17" s="60">
        <v>28484863</v>
      </c>
      <c r="F17" s="28">
        <f>E17/E22*100</f>
        <v>18.384518365544498</v>
      </c>
      <c r="G17" s="60">
        <f t="shared" si="0"/>
        <v>52667508</v>
      </c>
      <c r="H17" s="69">
        <f>G17/G22*100</f>
        <v>8.35752990010897</v>
      </c>
      <c r="I17" s="60">
        <v>24024846</v>
      </c>
      <c r="J17" s="70">
        <f>I17/I22*100</f>
        <v>4.492853203921376</v>
      </c>
      <c r="K17" s="60">
        <v>29499689</v>
      </c>
      <c r="L17" s="28">
        <f>K17/K22*100</f>
        <v>18.375044771735748</v>
      </c>
      <c r="M17" s="60">
        <f t="shared" si="1"/>
        <v>53524535</v>
      </c>
      <c r="N17" s="69">
        <f>M17/M22*100</f>
        <v>7.6983053097876866</v>
      </c>
    </row>
    <row r="18" spans="1:14" ht="16.5" customHeight="1" x14ac:dyDescent="0.25">
      <c r="A18" s="15" t="s">
        <v>34</v>
      </c>
      <c r="B18" s="7" t="s">
        <v>5</v>
      </c>
      <c r="C18" s="60">
        <v>61125645</v>
      </c>
      <c r="D18" s="70">
        <f>C18/C22*100</f>
        <v>12.862033516563281</v>
      </c>
      <c r="E18" s="60">
        <v>3766972</v>
      </c>
      <c r="F18" s="28">
        <f>E18/E22*100</f>
        <v>2.4312550113543425</v>
      </c>
      <c r="G18" s="60">
        <f t="shared" si="0"/>
        <v>64892617</v>
      </c>
      <c r="H18" s="69">
        <f>G18/G22*100</f>
        <v>10.297468163365917</v>
      </c>
      <c r="I18" s="60">
        <v>67872382</v>
      </c>
      <c r="J18" s="70">
        <f>I18/I22*100</f>
        <v>12.692720233314942</v>
      </c>
      <c r="K18" s="60">
        <v>3769841</v>
      </c>
      <c r="L18" s="28">
        <f>K18/K22*100</f>
        <v>2.3481941507018962</v>
      </c>
      <c r="M18" s="60">
        <f t="shared" si="1"/>
        <v>71642223</v>
      </c>
      <c r="N18" s="69">
        <f>M18/M22*100</f>
        <v>10.304128858399116</v>
      </c>
    </row>
    <row r="19" spans="1:14" ht="16.5" customHeight="1" x14ac:dyDescent="0.25">
      <c r="A19" s="15" t="s">
        <v>35</v>
      </c>
      <c r="B19" s="7" t="s">
        <v>6</v>
      </c>
      <c r="C19" s="60">
        <v>42147595</v>
      </c>
      <c r="D19" s="70">
        <f>C19/C22*100</f>
        <v>8.8686799056686425</v>
      </c>
      <c r="E19" s="60">
        <v>26991356</v>
      </c>
      <c r="F19" s="28">
        <f>E19/E22*100</f>
        <v>17.42058861553765</v>
      </c>
      <c r="G19" s="60">
        <f t="shared" si="0"/>
        <v>69138951</v>
      </c>
      <c r="H19" s="69">
        <f>G19/G22*100</f>
        <v>10.971296577097762</v>
      </c>
      <c r="I19" s="60">
        <v>43360427</v>
      </c>
      <c r="J19" s="70">
        <f>I19/I22*100</f>
        <v>8.1087734493843975</v>
      </c>
      <c r="K19" s="60">
        <v>30570540</v>
      </c>
      <c r="L19" s="28">
        <f>K19/K22*100</f>
        <v>19.042066551824956</v>
      </c>
      <c r="M19" s="60">
        <f t="shared" si="1"/>
        <v>73930967</v>
      </c>
      <c r="N19" s="69">
        <f>M19/M22*100</f>
        <v>10.633313410641273</v>
      </c>
    </row>
    <row r="20" spans="1:14" ht="16.5" customHeight="1" x14ac:dyDescent="0.25">
      <c r="A20" s="15" t="s">
        <v>36</v>
      </c>
      <c r="B20" s="7" t="s">
        <v>7</v>
      </c>
      <c r="C20" s="60">
        <v>31711506</v>
      </c>
      <c r="D20" s="70">
        <f>C20/C22*100</f>
        <v>6.6727222761035501</v>
      </c>
      <c r="E20" s="60">
        <v>40989714</v>
      </c>
      <c r="F20" s="28">
        <f>E20/E22*100</f>
        <v>26.455319438658222</v>
      </c>
      <c r="G20" s="60">
        <f t="shared" si="0"/>
        <v>72701220</v>
      </c>
      <c r="H20" s="69">
        <f>G20/G22*100</f>
        <v>11.536574313035663</v>
      </c>
      <c r="I20" s="60">
        <v>36203169</v>
      </c>
      <c r="J20" s="70">
        <f>I20/I22*100</f>
        <v>6.7703045353030369</v>
      </c>
      <c r="K20" s="60">
        <v>40354273</v>
      </c>
      <c r="L20" s="28">
        <f>K20/K22*100</f>
        <v>25.136250524737637</v>
      </c>
      <c r="M20" s="60">
        <f t="shared" si="1"/>
        <v>76557442</v>
      </c>
      <c r="N20" s="69">
        <f>M20/M22*100</f>
        <v>11.011073001425661</v>
      </c>
    </row>
    <row r="21" spans="1:14" ht="16.5" customHeight="1" x14ac:dyDescent="0.25">
      <c r="A21" s="15" t="s">
        <v>37</v>
      </c>
      <c r="B21" s="7" t="s">
        <v>68</v>
      </c>
      <c r="C21" s="60">
        <v>1615909</v>
      </c>
      <c r="D21" s="70">
        <f>C21/C22*100</f>
        <v>0.34001891869961054</v>
      </c>
      <c r="E21" s="60">
        <v>42097242</v>
      </c>
      <c r="F21" s="28">
        <f>E21/E22*100</f>
        <v>27.170133087449678</v>
      </c>
      <c r="G21" s="60">
        <f t="shared" si="0"/>
        <v>43713151</v>
      </c>
      <c r="H21" s="69">
        <f>G21/G22*100</f>
        <v>6.9366100729595637</v>
      </c>
      <c r="I21" s="60">
        <v>1803169</v>
      </c>
      <c r="J21" s="70">
        <f>I21/I22*100</f>
        <v>0.33720813939293115</v>
      </c>
      <c r="K21" s="60">
        <v>40152893</v>
      </c>
      <c r="L21" s="28">
        <f>K21/K22*100</f>
        <v>25.010813049239772</v>
      </c>
      <c r="M21" s="60">
        <f t="shared" si="1"/>
        <v>41956062</v>
      </c>
      <c r="N21" s="69">
        <f>M21/M22*100</f>
        <v>6.0344396242280549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475240909</v>
      </c>
      <c r="D22" s="10">
        <f t="shared" si="2"/>
        <v>100.00000000000001</v>
      </c>
      <c r="E22" s="10">
        <f t="shared" si="2"/>
        <v>154939403</v>
      </c>
      <c r="F22" s="26">
        <f t="shared" si="2"/>
        <v>100</v>
      </c>
      <c r="G22" s="10">
        <f t="shared" si="2"/>
        <v>630180312</v>
      </c>
      <c r="H22" s="26">
        <f t="shared" si="2"/>
        <v>100</v>
      </c>
      <c r="I22" s="10">
        <f>SUM(I11:I21)</f>
        <v>534734720</v>
      </c>
      <c r="J22" s="10">
        <f t="shared" ref="J22:N22" si="3">SUM(J11:J21)</f>
        <v>100</v>
      </c>
      <c r="K22" s="10">
        <f t="shared" si="3"/>
        <v>160542134</v>
      </c>
      <c r="L22" s="26">
        <f t="shared" si="3"/>
        <v>100</v>
      </c>
      <c r="M22" s="10">
        <f t="shared" si="3"/>
        <v>695276854.39999998</v>
      </c>
      <c r="N22" s="26">
        <f t="shared" si="3"/>
        <v>100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8" t="s">
        <v>81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86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87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0"/>
      <c r="C29" s="53"/>
      <c r="D29" s="18"/>
      <c r="I29" s="53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40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40"/>
      <c r="E48" s="16"/>
      <c r="F48" s="16"/>
      <c r="G48" s="16"/>
      <c r="H48" s="16"/>
      <c r="I48" s="6"/>
      <c r="J48" s="40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2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3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C11:C21 E11:E21 G11:G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s="27" customFormat="1" ht="21.75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9.5" customHeight="1" thickBot="1" x14ac:dyDescent="0.3">
      <c r="A9" s="84"/>
      <c r="B9" s="87"/>
      <c r="C9" s="49" t="s">
        <v>65</v>
      </c>
      <c r="D9" s="49" t="s">
        <v>74</v>
      </c>
      <c r="E9" s="92"/>
      <c r="F9" s="33" t="s">
        <v>67</v>
      </c>
      <c r="G9" s="33" t="s">
        <v>75</v>
      </c>
      <c r="H9" s="49" t="s">
        <v>65</v>
      </c>
      <c r="I9" s="49" t="s">
        <v>74</v>
      </c>
      <c r="J9" s="92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ht="21.75" customHeight="1" x14ac:dyDescent="0.25">
      <c r="A9" s="83"/>
      <c r="B9" s="86"/>
      <c r="C9" s="86" t="s">
        <v>90</v>
      </c>
      <c r="D9" s="86"/>
      <c r="E9" s="86" t="s">
        <v>90</v>
      </c>
      <c r="F9" s="86"/>
      <c r="G9" s="86" t="s">
        <v>90</v>
      </c>
      <c r="H9" s="86"/>
      <c r="I9" s="86" t="s">
        <v>91</v>
      </c>
      <c r="J9" s="86"/>
      <c r="K9" s="86" t="s">
        <v>91</v>
      </c>
      <c r="L9" s="86"/>
      <c r="M9" s="86" t="s">
        <v>91</v>
      </c>
      <c r="N9" s="89"/>
    </row>
    <row r="10" spans="1:14" ht="18.75" customHeight="1" thickBot="1" x14ac:dyDescent="0.3">
      <c r="A10" s="84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x14ac:dyDescent="0.25">
      <c r="A11" s="15" t="s">
        <v>27</v>
      </c>
      <c r="B11" s="7" t="s">
        <v>12</v>
      </c>
      <c r="C11" s="60">
        <v>16074555.15</v>
      </c>
      <c r="D11" s="70">
        <f t="shared" ref="D11:D24" si="0">C11/C$25*100</f>
        <v>6.4065208596732024</v>
      </c>
      <c r="E11" s="60">
        <v>0</v>
      </c>
      <c r="F11" s="29">
        <f t="shared" ref="F11:F24" si="1">E11/E$25*100</f>
        <v>0</v>
      </c>
      <c r="G11" s="60">
        <f t="shared" ref="G11:G24" si="2">C11+E11</f>
        <v>16074555.15</v>
      </c>
      <c r="H11" s="71">
        <f t="shared" ref="H11:H24" si="3">G11/G$25*100</f>
        <v>5.8381821585171245</v>
      </c>
      <c r="I11" s="60">
        <v>16272580.1</v>
      </c>
      <c r="J11" s="70">
        <f>I11/I$25*100</f>
        <v>5.8523015998781007</v>
      </c>
      <c r="K11" s="60">
        <v>0</v>
      </c>
      <c r="L11" s="29">
        <f t="shared" ref="L11:L24" si="4">K11/K$25*100</f>
        <v>0</v>
      </c>
      <c r="M11" s="60">
        <f>I11+K11</f>
        <v>16272580.1</v>
      </c>
      <c r="N11" s="71">
        <f t="shared" ref="N11:N24" si="5">M11/M$25*100</f>
        <v>5.3627350496017829</v>
      </c>
    </row>
    <row r="12" spans="1:14" x14ac:dyDescent="0.25">
      <c r="A12" s="15" t="s">
        <v>28</v>
      </c>
      <c r="B12" s="7" t="s">
        <v>13</v>
      </c>
      <c r="C12" s="60">
        <v>23897309.210000001</v>
      </c>
      <c r="D12" s="70">
        <f t="shared" si="0"/>
        <v>9.5242828504604393</v>
      </c>
      <c r="E12" s="60">
        <v>0</v>
      </c>
      <c r="F12" s="29">
        <f>C12/E$25*100</f>
        <v>97.836902708053756</v>
      </c>
      <c r="G12" s="60">
        <f t="shared" si="2"/>
        <v>23897309.210000001</v>
      </c>
      <c r="H12" s="71">
        <f t="shared" si="3"/>
        <v>8.6793595819283968</v>
      </c>
      <c r="I12" s="60">
        <v>25284651.73</v>
      </c>
      <c r="J12" s="70">
        <f t="shared" ref="J12:J24" si="6">I12/I$25*100</f>
        <v>9.0934201498777441</v>
      </c>
      <c r="K12" s="60">
        <v>0</v>
      </c>
      <c r="L12" s="29">
        <f t="shared" si="4"/>
        <v>0</v>
      </c>
      <c r="M12" s="60">
        <f t="shared" ref="M12:M24" si="7">I12+K12</f>
        <v>25284651.73</v>
      </c>
      <c r="N12" s="71">
        <f t="shared" si="5"/>
        <v>8.3327221138979297</v>
      </c>
    </row>
    <row r="13" spans="1:14" x14ac:dyDescent="0.25">
      <c r="A13" s="15" t="s">
        <v>29</v>
      </c>
      <c r="B13" s="7" t="s">
        <v>14</v>
      </c>
      <c r="C13" s="60">
        <v>28546773.350000001</v>
      </c>
      <c r="D13" s="70">
        <f t="shared" si="0"/>
        <v>11.377328780581406</v>
      </c>
      <c r="E13" s="60">
        <v>0</v>
      </c>
      <c r="F13" s="29">
        <f t="shared" si="1"/>
        <v>0</v>
      </c>
      <c r="G13" s="60">
        <f t="shared" si="2"/>
        <v>28546773.350000001</v>
      </c>
      <c r="H13" s="71">
        <f t="shared" si="3"/>
        <v>10.368017111515657</v>
      </c>
      <c r="I13" s="60">
        <v>30515783.32</v>
      </c>
      <c r="J13" s="70">
        <f t="shared" si="6"/>
        <v>10.974754245958172</v>
      </c>
      <c r="K13" s="60">
        <v>0</v>
      </c>
      <c r="L13" s="29">
        <f t="shared" si="4"/>
        <v>0</v>
      </c>
      <c r="M13" s="60">
        <f t="shared" si="7"/>
        <v>30515783.32</v>
      </c>
      <c r="N13" s="71">
        <f t="shared" si="5"/>
        <v>10.056675694361306</v>
      </c>
    </row>
    <row r="14" spans="1:14" x14ac:dyDescent="0.25">
      <c r="A14" s="15" t="s">
        <v>30</v>
      </c>
      <c r="B14" s="7" t="s">
        <v>23</v>
      </c>
      <c r="C14" s="60">
        <v>11150510.74</v>
      </c>
      <c r="D14" s="70">
        <f t="shared" si="0"/>
        <v>4.4440408450009308</v>
      </c>
      <c r="E14" s="60">
        <v>0</v>
      </c>
      <c r="F14" s="29">
        <f t="shared" si="1"/>
        <v>0</v>
      </c>
      <c r="G14" s="60">
        <f t="shared" si="2"/>
        <v>11150510.74</v>
      </c>
      <c r="H14" s="71">
        <f t="shared" si="3"/>
        <v>4.0497987193519052</v>
      </c>
      <c r="I14" s="60">
        <v>13727830.229999999</v>
      </c>
      <c r="J14" s="70">
        <f t="shared" si="6"/>
        <v>4.9371029255455285</v>
      </c>
      <c r="K14" s="60">
        <v>0</v>
      </c>
      <c r="L14" s="29">
        <f t="shared" si="4"/>
        <v>0</v>
      </c>
      <c r="M14" s="60">
        <f t="shared" si="7"/>
        <v>13727830.229999999</v>
      </c>
      <c r="N14" s="71">
        <f t="shared" si="5"/>
        <v>4.5240961099588572</v>
      </c>
    </row>
    <row r="15" spans="1:14" x14ac:dyDescent="0.25">
      <c r="A15" s="15" t="s">
        <v>31</v>
      </c>
      <c r="B15" s="7" t="s">
        <v>16</v>
      </c>
      <c r="C15" s="60">
        <v>12013645.810000001</v>
      </c>
      <c r="D15" s="70">
        <f t="shared" si="0"/>
        <v>4.7880436978991954</v>
      </c>
      <c r="E15" s="60">
        <v>22107938</v>
      </c>
      <c r="F15" s="29">
        <f t="shared" si="1"/>
        <v>90.511118225669236</v>
      </c>
      <c r="G15" s="60">
        <f t="shared" si="2"/>
        <v>34121583.810000002</v>
      </c>
      <c r="H15" s="71">
        <f t="shared" si="3"/>
        <v>12.392754882544217</v>
      </c>
      <c r="I15" s="60">
        <v>13214468.460000001</v>
      </c>
      <c r="J15" s="70">
        <f t="shared" si="6"/>
        <v>4.7524765239899915</v>
      </c>
      <c r="K15" s="60">
        <v>22870227</v>
      </c>
      <c r="L15" s="29">
        <f t="shared" si="4"/>
        <v>90.098043583934597</v>
      </c>
      <c r="M15" s="60">
        <f t="shared" si="7"/>
        <v>36084695.460000001</v>
      </c>
      <c r="N15" s="71">
        <f t="shared" si="5"/>
        <v>11.891947061151559</v>
      </c>
    </row>
    <row r="16" spans="1:14" x14ac:dyDescent="0.25">
      <c r="A16" s="15" t="s">
        <v>32</v>
      </c>
      <c r="B16" s="7" t="s">
        <v>17</v>
      </c>
      <c r="C16" s="60">
        <v>7144047.9299999997</v>
      </c>
      <c r="D16" s="70">
        <f t="shared" si="0"/>
        <v>2.8472633711453073</v>
      </c>
      <c r="E16" s="60">
        <v>0</v>
      </c>
      <c r="F16" s="29">
        <f t="shared" si="1"/>
        <v>0</v>
      </c>
      <c r="G16" s="60">
        <f t="shared" si="2"/>
        <v>7144047.9299999997</v>
      </c>
      <c r="H16" s="71">
        <f t="shared" si="3"/>
        <v>2.5946754218275951</v>
      </c>
      <c r="I16" s="60">
        <v>11925615.959999999</v>
      </c>
      <c r="J16" s="70">
        <f t="shared" si="6"/>
        <v>4.2889511640652369</v>
      </c>
      <c r="K16" s="60">
        <v>0</v>
      </c>
      <c r="L16" s="29">
        <f t="shared" si="4"/>
        <v>0</v>
      </c>
      <c r="M16" s="60">
        <f t="shared" si="7"/>
        <v>11925615.959999999</v>
      </c>
      <c r="N16" s="71">
        <f t="shared" si="5"/>
        <v>3.9301646268610111</v>
      </c>
    </row>
    <row r="17" spans="1:14" x14ac:dyDescent="0.25">
      <c r="A17" s="15" t="s">
        <v>33</v>
      </c>
      <c r="B17" s="7" t="s">
        <v>18</v>
      </c>
      <c r="C17" s="60">
        <v>19374226.719999999</v>
      </c>
      <c r="D17" s="70">
        <f t="shared" si="0"/>
        <v>7.7216063812327578</v>
      </c>
      <c r="E17" s="60">
        <v>0</v>
      </c>
      <c r="F17" s="29">
        <f t="shared" si="1"/>
        <v>0</v>
      </c>
      <c r="G17" s="60">
        <f t="shared" si="2"/>
        <v>19374226.719999999</v>
      </c>
      <c r="H17" s="71">
        <f t="shared" si="3"/>
        <v>7.0366031107100184</v>
      </c>
      <c r="I17" s="60">
        <v>22360504.460000001</v>
      </c>
      <c r="J17" s="70">
        <f t="shared" si="6"/>
        <v>8.0417742743413765</v>
      </c>
      <c r="K17" s="60">
        <v>0</v>
      </c>
      <c r="L17" s="29">
        <f t="shared" si="4"/>
        <v>0</v>
      </c>
      <c r="M17" s="60">
        <f t="shared" si="7"/>
        <v>22360504.460000001</v>
      </c>
      <c r="N17" s="71">
        <f t="shared" si="5"/>
        <v>7.3690502832073319</v>
      </c>
    </row>
    <row r="18" spans="1:14" x14ac:dyDescent="0.25">
      <c r="A18" s="15" t="s">
        <v>34</v>
      </c>
      <c r="B18" s="7" t="s">
        <v>19</v>
      </c>
      <c r="C18" s="60">
        <v>17736249.100000001</v>
      </c>
      <c r="D18" s="70">
        <f t="shared" si="0"/>
        <v>7.0687896972072704</v>
      </c>
      <c r="E18" s="60">
        <v>0</v>
      </c>
      <c r="F18" s="29">
        <f t="shared" si="1"/>
        <v>0</v>
      </c>
      <c r="G18" s="60">
        <f t="shared" si="2"/>
        <v>17736249.100000001</v>
      </c>
      <c r="H18" s="71">
        <f t="shared" si="3"/>
        <v>6.4416994491219501</v>
      </c>
      <c r="I18" s="60">
        <v>19701491.32</v>
      </c>
      <c r="J18" s="70">
        <f t="shared" si="6"/>
        <v>7.085481740662658</v>
      </c>
      <c r="K18" s="60">
        <v>0</v>
      </c>
      <c r="L18" s="29">
        <f t="shared" si="4"/>
        <v>0</v>
      </c>
      <c r="M18" s="60">
        <f t="shared" si="7"/>
        <v>19701491.32</v>
      </c>
      <c r="N18" s="71">
        <f t="shared" si="5"/>
        <v>6.4927551366724749</v>
      </c>
    </row>
    <row r="19" spans="1:14" x14ac:dyDescent="0.25">
      <c r="A19" s="15" t="s">
        <v>35</v>
      </c>
      <c r="B19" s="7" t="s">
        <v>11</v>
      </c>
      <c r="C19" s="60">
        <v>29782047.949999999</v>
      </c>
      <c r="D19" s="70">
        <f t="shared" si="0"/>
        <v>11.869648003009434</v>
      </c>
      <c r="E19" s="60">
        <v>0</v>
      </c>
      <c r="F19" s="29">
        <f t="shared" si="1"/>
        <v>0</v>
      </c>
      <c r="G19" s="60">
        <f t="shared" si="2"/>
        <v>29782047.949999999</v>
      </c>
      <c r="H19" s="71">
        <f t="shared" si="3"/>
        <v>10.816661448064488</v>
      </c>
      <c r="I19" s="60">
        <v>30287767.559999999</v>
      </c>
      <c r="J19" s="70">
        <f t="shared" si="6"/>
        <v>10.892750225154771</v>
      </c>
      <c r="K19" s="60">
        <v>0</v>
      </c>
      <c r="L19" s="29">
        <f t="shared" si="4"/>
        <v>0</v>
      </c>
      <c r="M19" s="60">
        <f t="shared" si="7"/>
        <v>30287767.559999999</v>
      </c>
      <c r="N19" s="71">
        <f t="shared" si="5"/>
        <v>9.981531611462394</v>
      </c>
    </row>
    <row r="20" spans="1:14" x14ac:dyDescent="0.25">
      <c r="A20" s="15" t="s">
        <v>36</v>
      </c>
      <c r="B20" s="7" t="s">
        <v>15</v>
      </c>
      <c r="C20" s="60">
        <v>12565497.52</v>
      </c>
      <c r="D20" s="70">
        <f t="shared" si="0"/>
        <v>5.0079844339612647</v>
      </c>
      <c r="E20" s="60">
        <v>0</v>
      </c>
      <c r="F20" s="29">
        <f t="shared" si="1"/>
        <v>0</v>
      </c>
      <c r="G20" s="60">
        <f t="shared" si="2"/>
        <v>12565497.52</v>
      </c>
      <c r="H20" s="71">
        <f t="shared" si="3"/>
        <v>4.5637134433642581</v>
      </c>
      <c r="I20">
        <v>13832912.460000001</v>
      </c>
      <c r="J20" s="70">
        <f t="shared" si="6"/>
        <v>4.974894898236311</v>
      </c>
      <c r="K20" s="60">
        <v>0</v>
      </c>
      <c r="L20" s="29">
        <f t="shared" si="4"/>
        <v>0</v>
      </c>
      <c r="M20" s="60">
        <f t="shared" si="7"/>
        <v>13832912.460000001</v>
      </c>
      <c r="N20" s="71">
        <f t="shared" si="5"/>
        <v>4.5587266451566109</v>
      </c>
    </row>
    <row r="21" spans="1:14" x14ac:dyDescent="0.25">
      <c r="A21" s="15" t="s">
        <v>37</v>
      </c>
      <c r="B21" s="7" t="s">
        <v>66</v>
      </c>
      <c r="C21" s="60">
        <v>19261552.68</v>
      </c>
      <c r="D21" s="70">
        <f t="shared" si="0"/>
        <v>7.6767000941929187</v>
      </c>
      <c r="E21" s="60">
        <v>0</v>
      </c>
      <c r="F21" s="29">
        <f t="shared" si="1"/>
        <v>0</v>
      </c>
      <c r="G21" s="60">
        <f t="shared" si="2"/>
        <v>19261552.68</v>
      </c>
      <c r="H21" s="71">
        <f t="shared" si="3"/>
        <v>6.9956805741970216</v>
      </c>
      <c r="I21" s="60">
        <v>26671649.890000001</v>
      </c>
      <c r="J21" s="70">
        <f t="shared" si="6"/>
        <v>9.5922428012897338</v>
      </c>
      <c r="K21" s="60">
        <v>0</v>
      </c>
      <c r="L21" s="29">
        <f t="shared" si="4"/>
        <v>0</v>
      </c>
      <c r="M21" s="60">
        <f t="shared" si="7"/>
        <v>26671649.890000001</v>
      </c>
      <c r="N21" s="71">
        <f t="shared" si="5"/>
        <v>8.7898164161324708</v>
      </c>
    </row>
    <row r="22" spans="1:14" x14ac:dyDescent="0.25">
      <c r="A22" s="15" t="s">
        <v>38</v>
      </c>
      <c r="B22" s="7" t="s">
        <v>22</v>
      </c>
      <c r="C22" s="60">
        <v>3527956.29</v>
      </c>
      <c r="D22" s="70">
        <f t="shared" si="0"/>
        <v>1.4060684947726394</v>
      </c>
      <c r="E22" s="60">
        <v>0</v>
      </c>
      <c r="F22" s="29">
        <f t="shared" si="1"/>
        <v>0</v>
      </c>
      <c r="G22" s="60">
        <f t="shared" si="2"/>
        <v>3527956.29</v>
      </c>
      <c r="H22" s="71">
        <f t="shared" si="3"/>
        <v>1.2813325952790842</v>
      </c>
      <c r="I22" s="60">
        <v>3918268.57</v>
      </c>
      <c r="J22" s="70">
        <f t="shared" si="6"/>
        <v>1.4091735471600522</v>
      </c>
      <c r="K22" s="60">
        <v>0</v>
      </c>
      <c r="L22" s="29">
        <f t="shared" si="4"/>
        <v>0</v>
      </c>
      <c r="M22" s="60">
        <f t="shared" si="7"/>
        <v>3918268.57</v>
      </c>
      <c r="N22" s="71">
        <f t="shared" si="5"/>
        <v>1.2912909977989329</v>
      </c>
    </row>
    <row r="23" spans="1:14" x14ac:dyDescent="0.25">
      <c r="A23" s="15" t="s">
        <v>39</v>
      </c>
      <c r="B23" s="7" t="s">
        <v>20</v>
      </c>
      <c r="C23" s="60">
        <v>15857908.050000001</v>
      </c>
      <c r="D23" s="70">
        <f t="shared" si="0"/>
        <v>6.3201760649099255</v>
      </c>
      <c r="E23" s="60">
        <v>0</v>
      </c>
      <c r="F23" s="29">
        <f t="shared" si="1"/>
        <v>0</v>
      </c>
      <c r="G23" s="60">
        <f t="shared" si="2"/>
        <v>15857908.050000001</v>
      </c>
      <c r="H23" s="71">
        <f t="shared" si="3"/>
        <v>5.7594972293161772</v>
      </c>
      <c r="I23" s="60">
        <v>10361220.58</v>
      </c>
      <c r="J23" s="70">
        <f t="shared" si="6"/>
        <v>3.7263290396723199</v>
      </c>
      <c r="K23" s="60">
        <v>0</v>
      </c>
      <c r="L23" s="29">
        <f t="shared" si="4"/>
        <v>0</v>
      </c>
      <c r="M23" s="60">
        <f t="shared" si="7"/>
        <v>10361220.58</v>
      </c>
      <c r="N23" s="71">
        <f t="shared" si="5"/>
        <v>3.414607912178679</v>
      </c>
    </row>
    <row r="24" spans="1:14" x14ac:dyDescent="0.25">
      <c r="A24" s="15" t="s">
        <v>40</v>
      </c>
      <c r="B24" s="7" t="s">
        <v>25</v>
      </c>
      <c r="C24" s="60">
        <v>33976996.189999998</v>
      </c>
      <c r="D24" s="70">
        <f t="shared" si="0"/>
        <v>13.54154642595331</v>
      </c>
      <c r="E24" s="60">
        <v>2317722</v>
      </c>
      <c r="F24" s="29">
        <f t="shared" si="1"/>
        <v>9.4888817743307659</v>
      </c>
      <c r="G24" s="60">
        <f t="shared" si="2"/>
        <v>36294718.189999998</v>
      </c>
      <c r="H24" s="71">
        <f t="shared" si="3"/>
        <v>13.182024274262105</v>
      </c>
      <c r="I24" s="60">
        <v>39979621.189999998</v>
      </c>
      <c r="J24" s="70">
        <f t="shared" si="6"/>
        <v>14.378346864167987</v>
      </c>
      <c r="K24" s="60">
        <v>2513484</v>
      </c>
      <c r="L24" s="29">
        <f t="shared" si="4"/>
        <v>9.9019564160654046</v>
      </c>
      <c r="M24" s="60">
        <f t="shared" si="7"/>
        <v>42493105.189999998</v>
      </c>
      <c r="N24" s="71">
        <f t="shared" si="5"/>
        <v>14.003880341558647</v>
      </c>
    </row>
    <row r="25" spans="1:14" x14ac:dyDescent="0.25">
      <c r="A25" s="3"/>
      <c r="B25" s="4" t="s">
        <v>56</v>
      </c>
      <c r="C25" s="77">
        <f>SUM(C11:C24)</f>
        <v>250909276.69</v>
      </c>
      <c r="D25" s="78">
        <f t="shared" ref="D25:H25" si="8">SUM(D11:D24)</f>
        <v>100.00000000000003</v>
      </c>
      <c r="E25" s="77">
        <f t="shared" si="8"/>
        <v>24425660</v>
      </c>
      <c r="F25" s="79">
        <f t="shared" si="8"/>
        <v>197.83690270805374</v>
      </c>
      <c r="G25" s="80">
        <f>SUM(G11:G24)</f>
        <v>275334936.69</v>
      </c>
      <c r="H25" s="79">
        <f t="shared" si="8"/>
        <v>100.00000000000001</v>
      </c>
      <c r="I25" s="77">
        <f t="shared" ref="I25:N25" si="9">SUM(I11:I24)</f>
        <v>278054365.83000004</v>
      </c>
      <c r="J25" s="78">
        <f>SUM(J11:J24)</f>
        <v>99.999999999999972</v>
      </c>
      <c r="K25" s="77">
        <f>SUM(K11:K24)</f>
        <v>25383711</v>
      </c>
      <c r="L25" s="30">
        <f t="shared" si="9"/>
        <v>100</v>
      </c>
      <c r="M25" s="80">
        <f>SUM(M11:M24)</f>
        <v>303438076.83000004</v>
      </c>
      <c r="N25" s="30">
        <f t="shared" si="9"/>
        <v>100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G11:G24 K11:K14 K29 E16:E24 E13:E14 E11 C12 M11:M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30.11.2024.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ht="21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8.75" customHeight="1" thickBot="1" x14ac:dyDescent="0.3">
      <c r="A9" s="84"/>
      <c r="B9" s="87"/>
      <c r="C9" s="49" t="s">
        <v>65</v>
      </c>
      <c r="D9" s="49" t="s">
        <v>74</v>
      </c>
      <c r="E9" s="92"/>
      <c r="F9" s="33" t="s">
        <v>67</v>
      </c>
      <c r="G9" s="33" t="s">
        <v>75</v>
      </c>
      <c r="H9" s="61" t="s">
        <v>65</v>
      </c>
      <c r="I9" s="61" t="s">
        <v>74</v>
      </c>
      <c r="J9" s="92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2025-02-03T08:45:55Z</dcterms:modified>
</cp:coreProperties>
</file>