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X/Jezici/BS EVLADA 30_0125/"/>
    </mc:Choice>
  </mc:AlternateContent>
  <xr:revisionPtr revIDLastSave="30" documentId="13_ncr:1_{96F56C57-51E2-45F4-9342-7FA25332CC09}" xr6:coauthVersionLast="47" xr6:coauthVersionMax="47" xr10:uidLastSave="{216B4189-5CF9-4C3C-9622-C6CD9C0F3F7E}"/>
  <bookViews>
    <workbookView xWindow="-120" yWindow="-120" windowWidth="19440" windowHeight="1488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22" l="1"/>
  <c r="E34" i="21"/>
  <c r="E35" i="21"/>
  <c r="E36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C14" i="21"/>
  <c r="E14" i="21"/>
  <c r="E37" i="23"/>
  <c r="E32" i="23"/>
  <c r="E32" i="22"/>
  <c r="E33" i="21" l="1"/>
  <c r="E37" i="21" s="1"/>
  <c r="E38" i="23"/>
  <c r="E38" i="22"/>
  <c r="F32" i="22" s="1"/>
  <c r="E32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E38" i="21" l="1"/>
  <c r="F18" i="21" s="1"/>
  <c r="F37" i="22"/>
  <c r="F38" i="22" s="1"/>
  <c r="F34" i="23"/>
  <c r="F23" i="23"/>
  <c r="F33" i="23"/>
  <c r="F22" i="23"/>
  <c r="F32" i="23"/>
  <c r="F21" i="23"/>
  <c r="F15" i="23"/>
  <c r="F26" i="23"/>
  <c r="F25" i="23"/>
  <c r="F24" i="23"/>
  <c r="F20" i="23"/>
  <c r="F14" i="23"/>
  <c r="F36" i="23"/>
  <c r="F31" i="23"/>
  <c r="F19" i="23"/>
  <c r="F30" i="23"/>
  <c r="F18" i="23"/>
  <c r="F29" i="23"/>
  <c r="F17" i="23"/>
  <c r="F28" i="23"/>
  <c r="F16" i="23"/>
  <c r="F27" i="23"/>
  <c r="F35" i="23"/>
  <c r="F37" i="23"/>
  <c r="F35" i="22"/>
  <c r="F24" i="22"/>
  <c r="F34" i="22"/>
  <c r="F23" i="22"/>
  <c r="F33" i="22"/>
  <c r="F22" i="22"/>
  <c r="F21" i="22"/>
  <c r="F20" i="22"/>
  <c r="F36" i="22"/>
  <c r="F31" i="22"/>
  <c r="F19" i="22"/>
  <c r="F30" i="22"/>
  <c r="F18" i="22"/>
  <c r="F29" i="22"/>
  <c r="F17" i="22"/>
  <c r="F28" i="22"/>
  <c r="F16" i="22"/>
  <c r="F27" i="22"/>
  <c r="F15" i="22"/>
  <c r="F26" i="22"/>
  <c r="F14" i="22"/>
  <c r="F25" i="22"/>
  <c r="C32" i="21"/>
  <c r="C34" i="21"/>
  <c r="C33" i="21"/>
  <c r="C35" i="21"/>
  <c r="C36" i="21"/>
  <c r="F24" i="21" l="1"/>
  <c r="F25" i="21"/>
  <c r="F38" i="23"/>
  <c r="F34" i="21"/>
  <c r="F28" i="21"/>
  <c r="F22" i="21"/>
  <c r="F16" i="21"/>
  <c r="F21" i="21"/>
  <c r="F14" i="21"/>
  <c r="F26" i="21"/>
  <c r="F29" i="21"/>
  <c r="F35" i="21"/>
  <c r="F36" i="21"/>
  <c r="F17" i="21"/>
  <c r="F15" i="21"/>
  <c r="F30" i="21"/>
  <c r="F19" i="21"/>
  <c r="F23" i="21"/>
  <c r="F31" i="21"/>
  <c r="F20" i="21"/>
  <c r="F37" i="21"/>
  <c r="F33" i="21"/>
  <c r="F27" i="21"/>
  <c r="F32" i="21"/>
  <c r="C37" i="21"/>
  <c r="C38" i="21" s="1"/>
  <c r="C32" i="22"/>
  <c r="C37" i="22"/>
  <c r="F38" i="21" l="1"/>
  <c r="C38" i="22"/>
  <c r="D14" i="22" s="1"/>
  <c r="D28" i="22" l="1"/>
  <c r="D16" i="22"/>
  <c r="D20" i="22"/>
  <c r="D24" i="22"/>
  <c r="D33" i="22"/>
  <c r="D15" i="22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D38" i="22" s="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F33" i="24"/>
  <c r="F28" i="24"/>
  <c r="F15" i="24"/>
  <c r="F23" i="24"/>
  <c r="I23" i="24" s="1"/>
  <c r="F31" i="24"/>
  <c r="I31" i="24" s="1"/>
  <c r="F18" i="24"/>
  <c r="F26" i="24"/>
  <c r="I26" i="24" s="1"/>
  <c r="F11" i="24"/>
  <c r="F12" i="24"/>
  <c r="F17" i="24"/>
  <c r="I17" i="24" s="1"/>
  <c r="F21" i="24"/>
  <c r="I21" i="24" s="1"/>
  <c r="F25" i="24"/>
  <c r="I25" i="24" s="1"/>
  <c r="F29" i="24"/>
  <c r="F13" i="24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F25" i="25"/>
  <c r="F23" i="25"/>
  <c r="I23" i="25" s="1"/>
  <c r="F20" i="25"/>
  <c r="I20" i="25" s="1"/>
  <c r="F18" i="25"/>
  <c r="I18" i="25" s="1"/>
  <c r="F16" i="25"/>
  <c r="F12" i="25"/>
  <c r="F10" i="25"/>
  <c r="F33" i="25"/>
  <c r="I33" i="25" s="1"/>
  <c r="F31" i="25"/>
  <c r="F29" i="25"/>
  <c r="I29" i="25" s="1"/>
  <c r="F27" i="25"/>
  <c r="I27" i="25" s="1"/>
  <c r="F26" i="25"/>
  <c r="F24" i="25"/>
  <c r="F22" i="25"/>
  <c r="I22" i="25" s="1"/>
  <c r="F21" i="25"/>
  <c r="I21" i="25" s="1"/>
  <c r="F19" i="25"/>
  <c r="I19" i="25" s="1"/>
  <c r="F17" i="25"/>
  <c r="F15" i="25"/>
  <c r="F14" i="25"/>
  <c r="F13" i="25"/>
  <c r="F11" i="25"/>
  <c r="G34" i="24"/>
  <c r="I24" i="25" l="1"/>
  <c r="I25" i="25"/>
  <c r="I26" i="25"/>
  <c r="I30" i="25"/>
  <c r="I11" i="25"/>
  <c r="I13" i="25"/>
  <c r="I14" i="25"/>
  <c r="I15" i="25"/>
  <c r="I13" i="24"/>
  <c r="I18" i="24"/>
  <c r="I31" i="25"/>
  <c r="I14" i="24"/>
  <c r="I10" i="25"/>
  <c r="I12" i="25"/>
  <c r="I17" i="25"/>
  <c r="I16" i="25"/>
  <c r="I33" i="24"/>
  <c r="I22" i="24"/>
  <c r="I19" i="24"/>
  <c r="I11" i="24"/>
  <c r="I28" i="24"/>
  <c r="I29" i="24"/>
  <c r="I12" i="24"/>
  <c r="I15" i="24"/>
  <c r="I10" i="24"/>
  <c r="F34" i="24"/>
  <c r="F34" i="25"/>
  <c r="I28" i="25"/>
  <c r="D14" i="21" l="1"/>
  <c r="C32" i="23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C37" i="23"/>
  <c r="C38" i="23" l="1"/>
  <c r="D38" i="2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<sst xmlns="http://schemas.openxmlformats.org/spreadsheetml/2006/main" count="328" uniqueCount="73">
  <si>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</si>
  <si>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</si>
  <si>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</si>
  <si>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</si>
  <si>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</si>
  <si>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</si>
  <si>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</si>
  <si>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</si>
  <si>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</si>
  <si>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</si>
  <si>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</si>
  <si>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</si>
  <si>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</si>
  <si>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</si>
  <si>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</si>
  <si>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</si>
  <si>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</si>
  <si>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</si>
  <si>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</si>
  <si>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</si>
  <si>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</si>
  <si>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</si>
  <si>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</si>
  <si>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</si>
  <si>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</si>
  <si>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</si>
  <si>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</si>
  <si>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</si>
  <si>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</si>
  <si>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</si>
  <si>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</si>
  <si>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</si>
  <si>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</si>
  <si>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</si>
  <si>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</si>
  <si>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</si>
  <si>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</si>
  <si>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</si>
  <si>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</si>
  <si>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</si>
  <si>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</si>
  <si>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</si>
  <si>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</si>
  <si>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</si>
  <si>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</si>
  <si>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</si>
  <si>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</si>
  <si>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</si>
  <si>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</si>
  <si>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</si>
  <si>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</si>
  <si>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</si>
  <si>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</si>
  <si>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</si>
  <si>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</si>
  <si>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</si>
  <si>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</si>
  <si>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</si>
  <si>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</si>
  <si>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</si>
  <si>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</si>
  <si>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</si>
  <si>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</si>
  <si>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</si>
  <si>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</si>
  <si>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</si>
  <si>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</si>
  <si>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*Podaci su dati na osnovu nerevidiranih izvještaja društava sa sjedištem u Republici Srpskoj.</t>
  </si>
  <si>
    <t>PREMIJA PO VRSTAMA OSIGURANJA U REPUBLICI SRPSKOJ*</t>
  </si>
  <si>
    <t>PREMIJA PO VRSTAMA OSIGURANJA U FEDERACIJI BOSNE I HERCEGOVINE*</t>
  </si>
  <si>
    <t>*Podaci su dati na osnovu nerevidiranih izvještaja društava sa sjedištem u Federaciji Bosne i Hercegovine.</t>
  </si>
  <si>
    <t>I-X-2023</t>
  </si>
  <si>
    <t>I-X-2024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</si>
</sst>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mbria"/>
      <family val="1"/>
      <scheme val="major"/>
    </font>
    <font>
      <sz val="11"/>
      <color theme="1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95">
    <xf numFmtId="0" fontId="0" fillId="0" borderId="0" xfId="0"/>
    <xf numFmtId="0" fontId="8" fillId="0" borderId="0" xfId="0" applyFont="1"/>
    <xf numFmtId="0" fontId="5" fillId="0" borderId="0" xfId="0" applyFont="1"/>
    <xf numFmtId="0" fontId="3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167" fontId="38" fillId="0" borderId="0" xfId="0" applyNumberFormat="1" applyFont="1" applyAlignment="1">
      <alignment vertical="top" wrapText="1" readingOrder="1"/>
    </xf>
    <xf numFmtId="3" fontId="0" fillId="0" borderId="0" xfId="0" applyNumberFormat="1"/>
    <xf numFmtId="3" fontId="37" fillId="0" borderId="0" xfId="1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3" fontId="11" fillId="3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horizontal="center" vertical="center" wrapText="1"/>
    </xf>
    <xf numFmtId="3" fontId="40" fillId="0" borderId="0" xfId="0" applyNumberFormat="1" applyFont="1"/>
    <xf numFmtId="4" fontId="41" fillId="0" borderId="0" xfId="0" applyNumberFormat="1" applyFont="1"/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49" fontId="3" fillId="0" borderId="54" xfId="0" applyNumberFormat="1" applyFont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49" fontId="4" fillId="3" borderId="55" xfId="0" applyNumberFormat="1" applyFont="1" applyFill="1" applyBorder="1" applyAlignment="1">
      <alignment horizontal="center" vertical="center"/>
    </xf>
    <xf numFmtId="49" fontId="3" fillId="0" borderId="48" xfId="2" applyNumberFormat="1" applyFont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8" xfId="0" applyNumberFormat="1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vertical="center" wrapText="1"/>
    </xf>
    <xf numFmtId="3" fontId="12" fillId="4" borderId="60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43" fillId="0" borderId="0" xfId="0" applyFont="1"/>
    <xf numFmtId="2" fontId="11" fillId="0" borderId="56" xfId="0" applyNumberFormat="1" applyFont="1" applyBorder="1" applyAlignment="1">
      <alignment horizontal="right" vertical="center" wrapText="1"/>
    </xf>
    <xf numFmtId="2" fontId="11" fillId="0" borderId="1" xfId="0" applyNumberFormat="1" applyFont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0" borderId="57" xfId="0" applyNumberFormat="1" applyFont="1" applyBorder="1" applyAlignment="1">
      <alignment horizontal="right" vertical="center" wrapText="1"/>
    </xf>
    <xf numFmtId="2" fontId="11" fillId="3" borderId="1" xfId="0" applyNumberFormat="1" applyFont="1" applyFill="1" applyBorder="1" applyAlignment="1">
      <alignment horizontal="right" vertical="center"/>
    </xf>
    <xf numFmtId="3" fontId="11" fillId="0" borderId="61" xfId="0" applyNumberFormat="1" applyFont="1" applyBorder="1"/>
    <xf numFmtId="3" fontId="11" fillId="0" borderId="0" xfId="0" applyNumberFormat="1" applyFont="1"/>
    <xf numFmtId="164" fontId="9" fillId="3" borderId="51" xfId="0" applyNumberFormat="1" applyFont="1" applyFill="1" applyBorder="1" applyAlignment="1">
      <alignment horizontal="center" vertical="center" wrapText="1"/>
    </xf>
    <xf numFmtId="3" fontId="0" fillId="0" borderId="61" xfId="0" applyNumberFormat="1" applyBorder="1"/>
    <xf numFmtId="167" fontId="44" fillId="0" borderId="0" xfId="0" applyNumberFormat="1" applyFont="1"/>
    <xf numFmtId="3" fontId="12" fillId="4" borderId="59" xfId="0" applyNumberFormat="1" applyFont="1" applyFill="1" applyBorder="1" applyAlignment="1">
      <alignment horizontal="right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0"/>
      <c r="E1" s="30"/>
    </row>
    <row r="3" spans="1:6" x14ac:dyDescent="0.25">
      <c r="C3" s="33"/>
      <c r="E3" s="33"/>
    </row>
    <row r="4" spans="1:6" x14ac:dyDescent="0.25">
      <c r="C4" s="33"/>
      <c r="E4" s="33"/>
    </row>
    <row r="5" spans="1:6" x14ac:dyDescent="0.25">
      <c r="C5" s="33"/>
      <c r="E5" s="33"/>
    </row>
    <row r="6" spans="1:6" x14ac:dyDescent="0.25">
      <c r="C6" s="33"/>
      <c r="E6" s="33"/>
    </row>
    <row r="7" spans="1:6" x14ac:dyDescent="0.25">
      <c r="A7" s="78" t="s">
        <v>29</v>
      </c>
    </row>
    <row r="8" spans="1:6" x14ac:dyDescent="0.25">
      <c r="A8" s="2"/>
    </row>
    <row r="9" spans="1:6" s="1" customFormat="1" ht="15" customHeight="1" x14ac:dyDescent="0.2">
      <c r="D9" s="2"/>
      <c r="F9" s="2"/>
    </row>
    <row r="10" spans="1:6" s="1" customFormat="1" ht="15" customHeight="1" thickBot="1" x14ac:dyDescent="0.25">
      <c r="D10" s="2"/>
      <c r="F10" s="2"/>
    </row>
    <row r="11" spans="1:6" s="1" customFormat="1" ht="15" customHeight="1" x14ac:dyDescent="0.25">
      <c r="A11" s="58"/>
      <c r="B11" s="59"/>
      <c r="C11" s="90" t="s">
        <v>36</v>
      </c>
      <c r="D11" s="90"/>
      <c r="E11" s="90"/>
      <c r="F11" s="91"/>
    </row>
    <row r="12" spans="1:6" s="1" customFormat="1" ht="26.25" customHeight="1" x14ac:dyDescent="0.2">
      <c r="A12" s="60" t="s">
        <v>32</v>
      </c>
      <c r="B12" s="38" t="s">
        <v>33</v>
      </c>
      <c r="C12" s="55" t="s">
        <v>34</v>
      </c>
      <c r="D12" s="55" t="s">
        <v>35</v>
      </c>
      <c r="E12" s="55" t="s">
        <v>34</v>
      </c>
      <c r="F12" s="61" t="s">
        <v>35</v>
      </c>
    </row>
    <row r="13" spans="1:6" s="1" customFormat="1" ht="24.75" customHeight="1" thickBot="1" x14ac:dyDescent="0.25">
      <c r="A13" s="62"/>
      <c r="B13" s="63"/>
      <c r="C13" s="64" t="s">
        <v>71</v>
      </c>
      <c r="D13" s="86" t="s">
        <v>25</v>
      </c>
      <c r="E13" s="64" t="s">
        <v>72</v>
      </c>
      <c r="F13" s="71" t="s">
        <v>25</v>
      </c>
    </row>
    <row r="14" spans="1:6" s="1" customFormat="1" ht="16.5" customHeight="1" x14ac:dyDescent="0.2">
      <c r="A14" s="18" t="s">
        <v>0</v>
      </c>
      <c r="B14" s="11" t="s">
        <v>41</v>
      </c>
      <c r="C14" s="45">
        <f>FBiH!C14+RS!C14</f>
        <v>49925517.289899997</v>
      </c>
      <c r="D14" s="79">
        <f t="shared" ref="D14:D37" si="0">C14/C$38*100</f>
        <v>6.0069156920711642</v>
      </c>
      <c r="E14" s="45">
        <f>FBiH!E14+RS!E14</f>
        <v>53589265.939999998</v>
      </c>
      <c r="F14" s="79">
        <f t="shared" ref="F14:F37" si="1">E14/E$38*100</f>
        <v>5.8487483431546057</v>
      </c>
    </row>
    <row r="15" spans="1:6" s="1" customFormat="1" ht="17.100000000000001" customHeight="1" x14ac:dyDescent="0.2">
      <c r="A15" s="21" t="s">
        <v>1</v>
      </c>
      <c r="B15" s="11" t="s">
        <v>42</v>
      </c>
      <c r="C15" s="45">
        <f>FBiH!C15+RS!C15</f>
        <v>17796710.9498</v>
      </c>
      <c r="D15" s="80">
        <f t="shared" si="0"/>
        <v>2.1412565772900871</v>
      </c>
      <c r="E15" s="45">
        <f>FBiH!E15+RS!E15</f>
        <v>19946994.559999999</v>
      </c>
      <c r="F15" s="80">
        <f t="shared" si="1"/>
        <v>2.1770208891149059</v>
      </c>
    </row>
    <row r="16" spans="1:6" s="1" customFormat="1" ht="17.100000000000001" customHeight="1" x14ac:dyDescent="0.2">
      <c r="A16" s="21" t="s">
        <v>2</v>
      </c>
      <c r="B16" s="11" t="s">
        <v>43</v>
      </c>
      <c r="C16" s="45">
        <f>FBiH!C16+RS!C16</f>
        <v>89665449.917400002</v>
      </c>
      <c r="D16" s="80">
        <f t="shared" si="0"/>
        <v>10.788326839317762</v>
      </c>
      <c r="E16" s="45">
        <f>FBiH!E16+RS!E16</f>
        <v>103109124.98999999</v>
      </c>
      <c r="F16" s="80">
        <f t="shared" si="1"/>
        <v>11.25336041409086</v>
      </c>
    </row>
    <row r="17" spans="1:6" s="1" customFormat="1" ht="17.100000000000001" customHeight="1" x14ac:dyDescent="0.2">
      <c r="A17" s="18" t="s">
        <v>3</v>
      </c>
      <c r="B17" s="11" t="s">
        <v>44</v>
      </c>
      <c r="C17" s="45">
        <f>FBiH!C17+RS!C17</f>
        <v>11529.57</v>
      </c>
      <c r="D17" s="80">
        <f t="shared" si="0"/>
        <v>1.387209561669254E-3</v>
      </c>
      <c r="E17" s="45">
        <f>FBiH!E17+RS!E17</f>
        <v>25306.55</v>
      </c>
      <c r="F17" s="80">
        <f t="shared" si="1"/>
        <v>2.7619643558688982E-3</v>
      </c>
    </row>
    <row r="18" spans="1:6" s="1" customFormat="1" ht="17.100000000000001" customHeight="1" x14ac:dyDescent="0.2">
      <c r="A18" s="18" t="s">
        <v>4</v>
      </c>
      <c r="B18" s="11" t="s">
        <v>45</v>
      </c>
      <c r="C18" s="45">
        <f>FBiH!C18+RS!C18</f>
        <v>51163.3</v>
      </c>
      <c r="D18" s="80">
        <f t="shared" si="0"/>
        <v>6.1558426694623084E-3</v>
      </c>
      <c r="E18" s="45">
        <f>FBiH!E18+RS!E18</f>
        <v>25058.36</v>
      </c>
      <c r="F18" s="80">
        <f t="shared" si="1"/>
        <v>2.734876825822997E-3</v>
      </c>
    </row>
    <row r="19" spans="1:6" s="1" customFormat="1" ht="17.100000000000001" customHeight="1" x14ac:dyDescent="0.2">
      <c r="A19" s="18" t="s">
        <v>5</v>
      </c>
      <c r="B19" s="11" t="s">
        <v>46</v>
      </c>
      <c r="C19" s="45">
        <f>FBiH!C19+RS!C19</f>
        <v>17117.599999999999</v>
      </c>
      <c r="D19" s="80">
        <f t="shared" si="0"/>
        <v>2.0595476147705089E-3</v>
      </c>
      <c r="E19" s="45">
        <f>FBiH!E19+RS!E19</f>
        <v>16414.439999999999</v>
      </c>
      <c r="F19" s="80">
        <f t="shared" si="1"/>
        <v>1.7914768390613765E-3</v>
      </c>
    </row>
    <row r="20" spans="1:6" s="1" customFormat="1" ht="17.100000000000001" customHeight="1" x14ac:dyDescent="0.2">
      <c r="A20" s="18" t="s">
        <v>6</v>
      </c>
      <c r="B20" s="11" t="s">
        <v>47</v>
      </c>
      <c r="C20" s="45">
        <f>FBiH!C20+RS!C20</f>
        <v>3496868.77</v>
      </c>
      <c r="D20" s="80">
        <f t="shared" si="0"/>
        <v>0.42073466691703187</v>
      </c>
      <c r="E20" s="45">
        <f>FBiH!E20+RS!E20</f>
        <v>3167098.68</v>
      </c>
      <c r="F20" s="80">
        <f t="shared" si="1"/>
        <v>0.34565808716239232</v>
      </c>
    </row>
    <row r="21" spans="1:6" s="1" customFormat="1" ht="17.100000000000001" customHeight="1" x14ac:dyDescent="0.2">
      <c r="A21" s="18" t="s">
        <v>7</v>
      </c>
      <c r="B21" s="11" t="s">
        <v>48</v>
      </c>
      <c r="C21" s="45">
        <f>FBiH!C21+RS!C21</f>
        <v>34240946.070900001</v>
      </c>
      <c r="D21" s="80">
        <f t="shared" si="0"/>
        <v>4.1197865826872775</v>
      </c>
      <c r="E21" s="45">
        <f>FBiH!E21+RS!E21</f>
        <v>37697812.560000002</v>
      </c>
      <c r="F21" s="80">
        <f t="shared" si="1"/>
        <v>4.1143504185654258</v>
      </c>
    </row>
    <row r="22" spans="1:6" s="1" customFormat="1" ht="17.100000000000001" customHeight="1" x14ac:dyDescent="0.2">
      <c r="A22" s="18" t="s">
        <v>8</v>
      </c>
      <c r="B22" s="11" t="s">
        <v>49</v>
      </c>
      <c r="C22" s="45">
        <f>FBiH!C22+RS!C22</f>
        <v>36465575.8979</v>
      </c>
      <c r="D22" s="80">
        <f t="shared" si="0"/>
        <v>4.3874485828476493</v>
      </c>
      <c r="E22" s="45">
        <f>FBiH!E22+RS!E22</f>
        <v>40219316.629999995</v>
      </c>
      <c r="F22" s="80">
        <f t="shared" si="1"/>
        <v>4.3895481189441155</v>
      </c>
    </row>
    <row r="23" spans="1:6" s="1" customFormat="1" ht="17.100000000000001" customHeight="1" x14ac:dyDescent="0.2">
      <c r="A23" s="18" t="s">
        <v>9</v>
      </c>
      <c r="B23" s="11" t="s">
        <v>50</v>
      </c>
      <c r="C23" s="45">
        <f>FBiH!C23+RS!C23</f>
        <v>406576939.87</v>
      </c>
      <c r="D23" s="80">
        <f t="shared" si="0"/>
        <v>48.918339412648457</v>
      </c>
      <c r="E23" s="45">
        <f>FBiH!E23+RS!E23</f>
        <v>456890001.06</v>
      </c>
      <c r="F23" s="80">
        <f t="shared" si="1"/>
        <v>49.865109921369097</v>
      </c>
    </row>
    <row r="24" spans="1:6" s="1" customFormat="1" ht="17.100000000000001" customHeight="1" x14ac:dyDescent="0.2">
      <c r="A24" s="18" t="s">
        <v>10</v>
      </c>
      <c r="B24" s="11" t="s">
        <v>51</v>
      </c>
      <c r="C24" s="45">
        <f>FBiH!C24+RS!C24</f>
        <v>205435.72999999998</v>
      </c>
      <c r="D24" s="80">
        <f t="shared" si="0"/>
        <v>2.4717522766634241E-2</v>
      </c>
      <c r="E24" s="45">
        <f>FBiH!E24+RS!E24</f>
        <v>183846.18</v>
      </c>
      <c r="F24" s="80">
        <f>E24/E$38*100</f>
        <v>2.0065026490084882E-2</v>
      </c>
    </row>
    <row r="25" spans="1:6" s="1" customFormat="1" ht="17.100000000000001" customHeight="1" x14ac:dyDescent="0.2">
      <c r="A25" s="18" t="s">
        <v>11</v>
      </c>
      <c r="B25" s="11" t="s">
        <v>52</v>
      </c>
      <c r="C25" s="45">
        <f>FBiH!C25+RS!C25</f>
        <v>46435.0075</v>
      </c>
      <c r="D25" s="80">
        <f t="shared" si="0"/>
        <v>5.5869461220308756E-3</v>
      </c>
      <c r="E25" s="45">
        <f>FBiH!E25+RS!E25</f>
        <v>48866.97</v>
      </c>
      <c r="F25" s="80">
        <f t="shared" si="1"/>
        <v>5.3333555668123381E-3</v>
      </c>
    </row>
    <row r="26" spans="1:6" s="1" customFormat="1" ht="17.100000000000001" customHeight="1" x14ac:dyDescent="0.2">
      <c r="A26" s="18" t="s">
        <v>12</v>
      </c>
      <c r="B26" s="11" t="s">
        <v>53</v>
      </c>
      <c r="C26" s="45">
        <f>FBiH!C26+RS!C26</f>
        <v>13754604.122500001</v>
      </c>
      <c r="D26" s="80">
        <f t="shared" si="0"/>
        <v>1.6549202056717935</v>
      </c>
      <c r="E26" s="45">
        <f>FBiH!E26+RS!E26</f>
        <v>12510957.129999999</v>
      </c>
      <c r="F26" s="80">
        <f t="shared" si="1"/>
        <v>1.3654495634870754</v>
      </c>
    </row>
    <row r="27" spans="1:6" s="1" customFormat="1" ht="17.100000000000001" customHeight="1" x14ac:dyDescent="0.2">
      <c r="A27" s="18" t="s">
        <v>13</v>
      </c>
      <c r="B27" s="11" t="s">
        <v>54</v>
      </c>
      <c r="C27" s="45">
        <f>FBiH!C27+RS!C27</f>
        <v>6726309.2100000009</v>
      </c>
      <c r="D27" s="80">
        <f t="shared" si="0"/>
        <v>0.80929301360380024</v>
      </c>
      <c r="E27" s="45">
        <f>FBiH!E27+RS!E27</f>
        <v>7315578.5499999989</v>
      </c>
      <c r="F27" s="80">
        <f t="shared" si="1"/>
        <v>0.79842440781770241</v>
      </c>
    </row>
    <row r="28" spans="1:6" s="1" customFormat="1" ht="17.100000000000001" customHeight="1" x14ac:dyDescent="0.2">
      <c r="A28" s="18" t="s">
        <v>14</v>
      </c>
      <c r="B28" s="11" t="s">
        <v>55</v>
      </c>
      <c r="C28" s="45">
        <f>FBiH!C28+RS!C28</f>
        <v>427499.79</v>
      </c>
      <c r="D28" s="80">
        <f t="shared" si="0"/>
        <v>5.1435725382611673E-2</v>
      </c>
      <c r="E28" s="45">
        <f>FBiH!E28+RS!E28</f>
        <v>528837.66</v>
      </c>
      <c r="F28" s="80">
        <f t="shared" si="1"/>
        <v>5.7717498709271536E-2</v>
      </c>
    </row>
    <row r="29" spans="1:6" s="1" customFormat="1" ht="17.100000000000001" customHeight="1" x14ac:dyDescent="0.2">
      <c r="A29" s="18" t="s">
        <v>15</v>
      </c>
      <c r="B29" s="11" t="s">
        <v>56</v>
      </c>
      <c r="C29" s="45">
        <f>FBiH!C29+RS!C29</f>
        <v>5484972.8399999999</v>
      </c>
      <c r="D29" s="80">
        <f t="shared" si="0"/>
        <v>0.65993846857637906</v>
      </c>
      <c r="E29" s="45">
        <f>FBiH!E29+RS!E29</f>
        <v>7687041.8499999996</v>
      </c>
      <c r="F29" s="80">
        <f t="shared" si="1"/>
        <v>0.83896602230539197</v>
      </c>
    </row>
    <row r="30" spans="1:6" s="1" customFormat="1" ht="17.100000000000001" customHeight="1" x14ac:dyDescent="0.2">
      <c r="A30" s="18" t="s">
        <v>16</v>
      </c>
      <c r="B30" s="11" t="s">
        <v>57</v>
      </c>
      <c r="C30" s="45">
        <f>FBiH!C30+RS!C30</f>
        <v>95769.31</v>
      </c>
      <c r="D30" s="80">
        <f t="shared" si="0"/>
        <v>1.1522728301789823E-2</v>
      </c>
      <c r="E30" s="45">
        <f>FBiH!E30+RS!E30</f>
        <v>163434.35</v>
      </c>
      <c r="F30" s="80">
        <f t="shared" si="1"/>
        <v>1.7837273323491432E-2</v>
      </c>
    </row>
    <row r="31" spans="1:6" s="1" customFormat="1" ht="17.100000000000001" customHeight="1" x14ac:dyDescent="0.2">
      <c r="A31" s="18" t="s">
        <v>17</v>
      </c>
      <c r="B31" s="11" t="s">
        <v>58</v>
      </c>
      <c r="C31" s="45">
        <f>FBiH!C31+RS!C31</f>
        <v>2699991.19</v>
      </c>
      <c r="D31" s="80">
        <f t="shared" si="0"/>
        <v>0.32485631252429598</v>
      </c>
      <c r="E31" s="45">
        <f>FBiH!E31+RS!E31</f>
        <v>3512142.84</v>
      </c>
      <c r="F31" s="80">
        <f t="shared" si="1"/>
        <v>0.38331630889236834</v>
      </c>
    </row>
    <row r="32" spans="1:6" s="1" customFormat="1" ht="17.100000000000001" customHeight="1" x14ac:dyDescent="0.2">
      <c r="A32" s="19" t="s">
        <v>23</v>
      </c>
      <c r="B32" s="5" t="s">
        <v>59</v>
      </c>
      <c r="C32" s="46">
        <f>SUM(C14:C31)</f>
        <v>667688836.43589997</v>
      </c>
      <c r="D32" s="81">
        <f t="shared" si="0"/>
        <v>80.334681876574663</v>
      </c>
      <c r="E32" s="46">
        <f>SUM(E14:E31)</f>
        <v>746637099.29999995</v>
      </c>
      <c r="F32" s="81">
        <f t="shared" si="1"/>
        <v>81.488193967014354</v>
      </c>
    </row>
    <row r="33" spans="1:6" s="1" customFormat="1" ht="17.100000000000001" customHeight="1" x14ac:dyDescent="0.2">
      <c r="A33" s="20" t="s">
        <v>22</v>
      </c>
      <c r="B33" s="3" t="s">
        <v>60</v>
      </c>
      <c r="C33" s="45">
        <f>FBiH!C33+RS!C33</f>
        <v>144743929.06</v>
      </c>
      <c r="D33" s="80">
        <f t="shared" si="0"/>
        <v>17.415234252934688</v>
      </c>
      <c r="E33" s="45">
        <f>FBiH!E33+RS!E33</f>
        <v>146796222.37</v>
      </c>
      <c r="F33" s="80">
        <f t="shared" si="1"/>
        <v>16.021383150296845</v>
      </c>
    </row>
    <row r="34" spans="1:6" s="1" customFormat="1" ht="17.100000000000001" customHeight="1" x14ac:dyDescent="0.2">
      <c r="A34" s="20" t="s">
        <v>20</v>
      </c>
      <c r="B34" s="4" t="s">
        <v>61</v>
      </c>
      <c r="C34" s="45">
        <f>FBiH!C34+RS!C34</f>
        <v>1215542.53</v>
      </c>
      <c r="D34" s="80">
        <f t="shared" si="0"/>
        <v>0.14625109351273602</v>
      </c>
      <c r="E34" s="45">
        <f>FBiH!E34+RS!E34</f>
        <v>391337.89</v>
      </c>
      <c r="F34" s="80">
        <f t="shared" si="1"/>
        <v>4.2710733121699478E-2</v>
      </c>
    </row>
    <row r="35" spans="1:6" s="1" customFormat="1" ht="17.100000000000001" customHeight="1" x14ac:dyDescent="0.2">
      <c r="A35" s="20" t="s">
        <v>21</v>
      </c>
      <c r="B35" s="14" t="s">
        <v>62</v>
      </c>
      <c r="C35" s="45">
        <f>FBiH!C35+RS!C35</f>
        <v>17310175.2599</v>
      </c>
      <c r="D35" s="80">
        <f t="shared" si="0"/>
        <v>2.0827177973422986</v>
      </c>
      <c r="E35" s="45">
        <f>FBiH!E35+RS!E35</f>
        <v>22427208.289999999</v>
      </c>
      <c r="F35" s="80">
        <f t="shared" si="1"/>
        <v>2.4477121495671068</v>
      </c>
    </row>
    <row r="36" spans="1:6" s="1" customFormat="1" ht="17.100000000000001" customHeight="1" x14ac:dyDescent="0.2">
      <c r="A36" s="18" t="s">
        <v>19</v>
      </c>
      <c r="B36" s="14" t="s">
        <v>63</v>
      </c>
      <c r="C36" s="45">
        <f>FBiH!C36+RS!C36</f>
        <v>175493.77000000002</v>
      </c>
      <c r="D36" s="80">
        <f t="shared" si="0"/>
        <v>2.1114979635613894E-2</v>
      </c>
      <c r="E36" s="45">
        <f>FBiH!E36+RS!E36</f>
        <v>0</v>
      </c>
      <c r="F36" s="80">
        <f t="shared" si="1"/>
        <v>0</v>
      </c>
    </row>
    <row r="37" spans="1:6" s="1" customFormat="1" ht="17.100000000000001" customHeight="1" x14ac:dyDescent="0.2">
      <c r="A37" s="19" t="s">
        <v>18</v>
      </c>
      <c r="B37" s="6" t="s">
        <v>64</v>
      </c>
      <c r="C37" s="48">
        <f>SUM(C33:C36)</f>
        <v>163445140.61990002</v>
      </c>
      <c r="D37" s="81">
        <f t="shared" si="0"/>
        <v>19.665318123425337</v>
      </c>
      <c r="E37" s="48">
        <f>SUM(E33:E36)</f>
        <v>169614768.54999998</v>
      </c>
      <c r="F37" s="81">
        <f t="shared" si="1"/>
        <v>18.51180603298565</v>
      </c>
    </row>
    <row r="38" spans="1:6" s="1" customFormat="1" ht="17.100000000000001" customHeight="1" x14ac:dyDescent="0.2">
      <c r="A38" s="15" t="s">
        <v>24</v>
      </c>
      <c r="B38" s="16" t="s">
        <v>65</v>
      </c>
      <c r="C38" s="24">
        <f>C32+C37</f>
        <v>831133977.05579996</v>
      </c>
      <c r="D38" s="72">
        <f>D32+D37</f>
        <v>100</v>
      </c>
      <c r="E38" s="24">
        <f>E32+E37</f>
        <v>916251867.8499999</v>
      </c>
      <c r="F38" s="72">
        <f>F32+F37</f>
        <v>100</v>
      </c>
    </row>
    <row r="40" spans="1:6" x14ac:dyDescent="0.25">
      <c r="B40" s="34"/>
      <c r="C40" s="35"/>
      <c r="E40" s="35"/>
    </row>
    <row r="41" spans="1:6" x14ac:dyDescent="0.25">
      <c r="B41" s="34"/>
      <c r="C41" s="35"/>
      <c r="E41" s="35"/>
    </row>
    <row r="42" spans="1:6" x14ac:dyDescent="0.25">
      <c r="C42" s="36"/>
      <c r="E42" s="36"/>
    </row>
    <row r="43" spans="1:6" x14ac:dyDescent="0.25">
      <c r="C43" s="36"/>
      <c r="E43" s="36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31.10.2024. godine.</oddFooter>
  </headerFooter>
  <ignoredErrors>
    <ignoredError sqref="A14:A31 A34:A37" numberStoredAsText="1"/>
    <ignoredError sqref="A32:A33 A38" twoDigitTextYear="1" numberStoredAsText="1"/>
    <ignoredError sqref="E14:E37 D32:D37" formula="1"/>
    <ignoredError sqref="F14:F17 F19:F23 F26:F38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8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9" x14ac:dyDescent="0.25">
      <c r="C1" s="30"/>
      <c r="E1" s="30"/>
    </row>
    <row r="3" spans="1:9" x14ac:dyDescent="0.25">
      <c r="C3" s="33"/>
      <c r="E3" s="33"/>
    </row>
    <row r="4" spans="1:9" x14ac:dyDescent="0.25">
      <c r="C4" s="33"/>
      <c r="E4" s="33"/>
    </row>
    <row r="5" spans="1:9" x14ac:dyDescent="0.25">
      <c r="C5" s="33"/>
      <c r="E5" s="33"/>
    </row>
    <row r="6" spans="1:9" x14ac:dyDescent="0.25">
      <c r="C6" s="33"/>
      <c r="E6" s="33"/>
    </row>
    <row r="7" spans="1:9" x14ac:dyDescent="0.25">
      <c r="A7" s="2" t="s">
        <v>69</v>
      </c>
    </row>
    <row r="8" spans="1:9" x14ac:dyDescent="0.25">
      <c r="A8" s="2"/>
    </row>
    <row r="9" spans="1:9" s="1" customFormat="1" ht="15" customHeight="1" x14ac:dyDescent="0.2">
      <c r="D9" s="2"/>
      <c r="F9" s="2"/>
    </row>
    <row r="10" spans="1:9" s="1" customFormat="1" ht="15" customHeight="1" thickBot="1" x14ac:dyDescent="0.25">
      <c r="D10" s="2"/>
      <c r="F10" s="2"/>
    </row>
    <row r="11" spans="1:9" s="1" customFormat="1" ht="15" customHeight="1" x14ac:dyDescent="0.25">
      <c r="A11" s="58"/>
      <c r="B11" s="59"/>
      <c r="C11" s="90" t="s">
        <v>36</v>
      </c>
      <c r="D11" s="90"/>
      <c r="E11" s="90"/>
      <c r="F11" s="91"/>
    </row>
    <row r="12" spans="1:9" s="1" customFormat="1" ht="26.25" customHeight="1" x14ac:dyDescent="0.2">
      <c r="A12" s="60" t="s">
        <v>32</v>
      </c>
      <c r="B12" s="38" t="s">
        <v>33</v>
      </c>
      <c r="C12" s="55" t="s">
        <v>34</v>
      </c>
      <c r="D12" s="55" t="s">
        <v>35</v>
      </c>
      <c r="E12" s="55" t="s">
        <v>34</v>
      </c>
      <c r="F12" s="61" t="s">
        <v>35</v>
      </c>
    </row>
    <row r="13" spans="1:9" s="1" customFormat="1" ht="24.75" customHeight="1" thickBot="1" x14ac:dyDescent="0.25">
      <c r="A13" s="65"/>
      <c r="B13" s="13"/>
      <c r="C13" s="64" t="s">
        <v>71</v>
      </c>
      <c r="D13" s="86" t="s">
        <v>25</v>
      </c>
      <c r="E13" s="64" t="s">
        <v>72</v>
      </c>
      <c r="F13" s="71" t="s">
        <v>25</v>
      </c>
    </row>
    <row r="14" spans="1:9" s="1" customFormat="1" ht="16.5" customHeight="1" x14ac:dyDescent="0.2">
      <c r="A14" s="66" t="s">
        <v>0</v>
      </c>
      <c r="B14" s="11" t="s">
        <v>41</v>
      </c>
      <c r="C14" s="45">
        <v>32555297</v>
      </c>
      <c r="D14" s="82">
        <f>C14/C$38*100</f>
        <v>5.6224042955792433</v>
      </c>
      <c r="E14" s="45">
        <v>33607805</v>
      </c>
      <c r="F14" s="82">
        <f>E14/E$38*100</f>
        <v>5.2746230419286357</v>
      </c>
      <c r="H14" s="42"/>
      <c r="I14" s="42"/>
    </row>
    <row r="15" spans="1:9" s="1" customFormat="1" ht="17.100000000000001" customHeight="1" x14ac:dyDescent="0.2">
      <c r="A15" s="67" t="s">
        <v>1</v>
      </c>
      <c r="B15" s="11" t="s">
        <v>42</v>
      </c>
      <c r="C15" s="45">
        <v>15661269</v>
      </c>
      <c r="D15" s="80">
        <f t="shared" ref="D15:D37" si="0">C15/C$38*100</f>
        <v>2.7047514295391637</v>
      </c>
      <c r="E15" s="45">
        <v>17141824</v>
      </c>
      <c r="F15" s="80">
        <f t="shared" ref="F15:F37" si="1">E15/E$38*100</f>
        <v>2.6903470741717674</v>
      </c>
      <c r="H15" s="42"/>
      <c r="I15" s="42"/>
    </row>
    <row r="16" spans="1:9" s="1" customFormat="1" ht="17.100000000000001" customHeight="1" x14ac:dyDescent="0.2">
      <c r="A16" s="67" t="s">
        <v>2</v>
      </c>
      <c r="B16" s="11" t="s">
        <v>43</v>
      </c>
      <c r="C16" s="45">
        <v>71369558</v>
      </c>
      <c r="D16" s="80">
        <f t="shared" si="0"/>
        <v>12.325751765458996</v>
      </c>
      <c r="E16" s="45">
        <v>82747776</v>
      </c>
      <c r="F16" s="80">
        <f t="shared" si="1"/>
        <v>12.986963175903615</v>
      </c>
      <c r="H16" s="42"/>
      <c r="I16" s="42"/>
    </row>
    <row r="17" spans="1:9" s="1" customFormat="1" ht="17.100000000000001" customHeight="1" x14ac:dyDescent="0.2">
      <c r="A17" s="68" t="s">
        <v>3</v>
      </c>
      <c r="B17" s="11" t="s">
        <v>44</v>
      </c>
      <c r="C17" s="45">
        <v>0</v>
      </c>
      <c r="D17" s="80">
        <f t="shared" si="0"/>
        <v>0</v>
      </c>
      <c r="E17" s="45">
        <v>0</v>
      </c>
      <c r="F17" s="80">
        <f t="shared" si="1"/>
        <v>0</v>
      </c>
      <c r="H17" s="42"/>
      <c r="I17" s="42"/>
    </row>
    <row r="18" spans="1:9" s="1" customFormat="1" ht="17.100000000000001" customHeight="1" x14ac:dyDescent="0.2">
      <c r="A18" s="68" t="s">
        <v>4</v>
      </c>
      <c r="B18" s="11" t="s">
        <v>45</v>
      </c>
      <c r="C18" s="45">
        <v>49969</v>
      </c>
      <c r="D18" s="80">
        <f t="shared" si="0"/>
        <v>8.6298067022948441E-3</v>
      </c>
      <c r="E18" s="45">
        <v>23897</v>
      </c>
      <c r="F18" s="80">
        <f t="shared" si="1"/>
        <v>3.7505474348285646E-3</v>
      </c>
      <c r="H18" s="42"/>
      <c r="I18" s="42"/>
    </row>
    <row r="19" spans="1:9" s="1" customFormat="1" ht="17.100000000000001" customHeight="1" x14ac:dyDescent="0.2">
      <c r="A19" s="68" t="s">
        <v>5</v>
      </c>
      <c r="B19" s="11" t="s">
        <v>46</v>
      </c>
      <c r="C19" s="45">
        <v>15189</v>
      </c>
      <c r="D19" s="80">
        <f t="shared" si="0"/>
        <v>2.6231890572386155E-3</v>
      </c>
      <c r="E19" s="45">
        <v>15808</v>
      </c>
      <c r="F19" s="80">
        <f t="shared" si="1"/>
        <v>2.4810082374260348E-3</v>
      </c>
      <c r="H19" s="42"/>
      <c r="I19" s="42"/>
    </row>
    <row r="20" spans="1:9" s="1" customFormat="1" ht="17.100000000000001" customHeight="1" x14ac:dyDescent="0.2">
      <c r="A20" s="68" t="s">
        <v>6</v>
      </c>
      <c r="B20" s="11" t="s">
        <v>47</v>
      </c>
      <c r="C20" s="45">
        <v>2468164</v>
      </c>
      <c r="D20" s="80">
        <f t="shared" si="0"/>
        <v>0.42625984569558834</v>
      </c>
      <c r="E20" s="45">
        <v>2608038</v>
      </c>
      <c r="F20" s="80">
        <f t="shared" si="1"/>
        <v>0.40932210029859062</v>
      </c>
      <c r="H20" s="42"/>
      <c r="I20" s="42"/>
    </row>
    <row r="21" spans="1:9" s="1" customFormat="1" ht="17.100000000000001" customHeight="1" x14ac:dyDescent="0.2">
      <c r="A21" s="68" t="s">
        <v>7</v>
      </c>
      <c r="B21" s="11" t="s">
        <v>48</v>
      </c>
      <c r="C21" s="45">
        <v>26426813</v>
      </c>
      <c r="D21" s="80">
        <f t="shared" si="0"/>
        <v>4.5639954361242472</v>
      </c>
      <c r="E21" s="45">
        <v>29784363</v>
      </c>
      <c r="F21" s="80">
        <f t="shared" si="1"/>
        <v>4.6745476941730262</v>
      </c>
      <c r="H21" s="42"/>
      <c r="I21" s="42"/>
    </row>
    <row r="22" spans="1:9" s="1" customFormat="1" ht="17.100000000000001" customHeight="1" x14ac:dyDescent="0.2">
      <c r="A22" s="68" t="s">
        <v>8</v>
      </c>
      <c r="B22" s="11" t="s">
        <v>49</v>
      </c>
      <c r="C22" s="45">
        <v>22626333</v>
      </c>
      <c r="D22" s="80">
        <f t="shared" si="0"/>
        <v>3.9076403404461764</v>
      </c>
      <c r="E22" s="45">
        <v>22816164</v>
      </c>
      <c r="F22" s="80">
        <f t="shared" si="1"/>
        <v>3.5809141466639263</v>
      </c>
      <c r="H22" s="42"/>
      <c r="I22" s="42"/>
    </row>
    <row r="23" spans="1:9" s="1" customFormat="1" ht="17.100000000000001" customHeight="1" x14ac:dyDescent="0.2">
      <c r="A23" s="68" t="s">
        <v>9</v>
      </c>
      <c r="B23" s="11" t="s">
        <v>50</v>
      </c>
      <c r="C23" s="45">
        <v>245518084</v>
      </c>
      <c r="D23" s="80">
        <f t="shared" si="0"/>
        <v>42.401761228717575</v>
      </c>
      <c r="E23" s="45">
        <v>279495319</v>
      </c>
      <c r="F23" s="80">
        <f t="shared" si="1"/>
        <v>43.865776110894309</v>
      </c>
      <c r="H23" s="42"/>
      <c r="I23" s="42"/>
    </row>
    <row r="24" spans="1:9" s="1" customFormat="1" ht="17.100000000000001" customHeight="1" x14ac:dyDescent="0.2">
      <c r="A24" s="68" t="s">
        <v>10</v>
      </c>
      <c r="B24" s="11" t="s">
        <v>51</v>
      </c>
      <c r="C24" s="45">
        <v>83142</v>
      </c>
      <c r="D24" s="80">
        <f t="shared" si="0"/>
        <v>1.4358890288823029E-2</v>
      </c>
      <c r="E24" s="45">
        <v>21571</v>
      </c>
      <c r="F24" s="80">
        <f t="shared" si="1"/>
        <v>3.3854901751971785E-3</v>
      </c>
      <c r="H24" s="42"/>
      <c r="I24" s="42"/>
    </row>
    <row r="25" spans="1:9" s="1" customFormat="1" ht="17.100000000000001" customHeight="1" x14ac:dyDescent="0.2">
      <c r="A25" s="68" t="s">
        <v>11</v>
      </c>
      <c r="B25" s="11" t="s">
        <v>52</v>
      </c>
      <c r="C25" s="45">
        <v>35659</v>
      </c>
      <c r="D25" s="80">
        <f t="shared" si="0"/>
        <v>6.1584237666779769E-3</v>
      </c>
      <c r="E25" s="45">
        <v>35395</v>
      </c>
      <c r="F25" s="80">
        <f t="shared" si="1"/>
        <v>5.555116811974601E-3</v>
      </c>
      <c r="H25" s="42"/>
      <c r="I25" s="42"/>
    </row>
    <row r="26" spans="1:9" s="1" customFormat="1" ht="17.100000000000001" customHeight="1" x14ac:dyDescent="0.2">
      <c r="A26" s="68" t="s">
        <v>12</v>
      </c>
      <c r="B26" s="11" t="s">
        <v>53</v>
      </c>
      <c r="C26" s="45">
        <v>10807928</v>
      </c>
      <c r="D26" s="80">
        <f t="shared" si="0"/>
        <v>1.8665638594392544</v>
      </c>
      <c r="E26" s="45">
        <v>9374132</v>
      </c>
      <c r="F26" s="80">
        <f t="shared" si="1"/>
        <v>1.471236001437183</v>
      </c>
      <c r="H26" s="42"/>
      <c r="I26" s="42"/>
    </row>
    <row r="27" spans="1:9" s="1" customFormat="1" ht="17.100000000000001" customHeight="1" x14ac:dyDescent="0.2">
      <c r="A27" s="68" t="s">
        <v>13</v>
      </c>
      <c r="B27" s="11" t="s">
        <v>54</v>
      </c>
      <c r="C27" s="45">
        <v>3198000</v>
      </c>
      <c r="D27" s="80">
        <f t="shared" si="0"/>
        <v>0.55230486569550941</v>
      </c>
      <c r="E27" s="45">
        <v>3604048</v>
      </c>
      <c r="F27" s="80">
        <f t="shared" si="1"/>
        <v>0.56564225557178804</v>
      </c>
      <c r="H27" s="42"/>
      <c r="I27" s="42"/>
    </row>
    <row r="28" spans="1:9" s="1" customFormat="1" ht="17.100000000000001" customHeight="1" x14ac:dyDescent="0.2">
      <c r="A28" s="68" t="s">
        <v>14</v>
      </c>
      <c r="B28" s="11" t="s">
        <v>55</v>
      </c>
      <c r="C28" s="45">
        <v>409448</v>
      </c>
      <c r="D28" s="80">
        <f t="shared" si="0"/>
        <v>7.071298394286897E-2</v>
      </c>
      <c r="E28" s="45">
        <v>512755</v>
      </c>
      <c r="F28" s="80">
        <f t="shared" si="1"/>
        <v>8.0475036613194981E-2</v>
      </c>
      <c r="H28" s="42"/>
      <c r="I28" s="42"/>
    </row>
    <row r="29" spans="1:9" s="1" customFormat="1" ht="17.100000000000001" customHeight="1" x14ac:dyDescent="0.2">
      <c r="A29" s="68" t="s">
        <v>15</v>
      </c>
      <c r="B29" s="11" t="s">
        <v>56</v>
      </c>
      <c r="C29" s="45">
        <v>4237352</v>
      </c>
      <c r="D29" s="80">
        <f t="shared" si="0"/>
        <v>0.73180429245297007</v>
      </c>
      <c r="E29" s="45">
        <v>5982418</v>
      </c>
      <c r="F29" s="80">
        <f t="shared" si="1"/>
        <v>0.93891879666787603</v>
      </c>
      <c r="H29" s="42"/>
      <c r="I29" s="42"/>
    </row>
    <row r="30" spans="1:9" s="1" customFormat="1" ht="17.100000000000001" customHeight="1" x14ac:dyDescent="0.2">
      <c r="A30" s="68" t="s">
        <v>16</v>
      </c>
      <c r="B30" s="11" t="s">
        <v>57</v>
      </c>
      <c r="C30" s="45">
        <v>95001</v>
      </c>
      <c r="D30" s="80">
        <f t="shared" si="0"/>
        <v>1.6406977656641366E-2</v>
      </c>
      <c r="E30" s="45">
        <v>149369</v>
      </c>
      <c r="F30" s="80">
        <f t="shared" si="1"/>
        <v>2.3442922533912537E-2</v>
      </c>
      <c r="H30" s="42"/>
      <c r="I30" s="42"/>
    </row>
    <row r="31" spans="1:9" s="1" customFormat="1" ht="17.100000000000001" customHeight="1" x14ac:dyDescent="0.2">
      <c r="A31" s="68" t="s">
        <v>17</v>
      </c>
      <c r="B31" s="11" t="s">
        <v>58</v>
      </c>
      <c r="C31" s="45">
        <v>2127967</v>
      </c>
      <c r="D31" s="80">
        <f t="shared" si="0"/>
        <v>0.36750673175093063</v>
      </c>
      <c r="E31" s="45">
        <v>2633368</v>
      </c>
      <c r="F31" s="80">
        <f t="shared" si="1"/>
        <v>0.41329755188348444</v>
      </c>
      <c r="H31" s="42"/>
      <c r="I31" s="42"/>
    </row>
    <row r="32" spans="1:9" s="1" customFormat="1" ht="17.100000000000001" customHeight="1" x14ac:dyDescent="0.2">
      <c r="A32" s="69" t="s">
        <v>23</v>
      </c>
      <c r="B32" s="5" t="s">
        <v>59</v>
      </c>
      <c r="C32" s="46">
        <f>SUM(C14:C31)</f>
        <v>437685173</v>
      </c>
      <c r="D32" s="81">
        <f t="shared" si="0"/>
        <v>75.5896343623142</v>
      </c>
      <c r="E32" s="46">
        <f>SUM(E14:E31)</f>
        <v>490554050</v>
      </c>
      <c r="F32" s="81">
        <f t="shared" si="1"/>
        <v>76.990678071400737</v>
      </c>
      <c r="H32" s="42"/>
      <c r="I32" s="42"/>
    </row>
    <row r="33" spans="1:9" s="1" customFormat="1" ht="17.100000000000001" customHeight="1" x14ac:dyDescent="0.25">
      <c r="A33" s="70" t="s">
        <v>22</v>
      </c>
      <c r="B33" s="3" t="s">
        <v>60</v>
      </c>
      <c r="C33" s="47">
        <v>125092063</v>
      </c>
      <c r="D33" s="80">
        <f t="shared" si="0"/>
        <v>21.603800830140464</v>
      </c>
      <c r="E33" s="88">
        <v>126341052</v>
      </c>
      <c r="F33" s="80">
        <f t="shared" si="1"/>
        <v>19.828769656950339</v>
      </c>
      <c r="H33" s="42"/>
      <c r="I33" s="42"/>
    </row>
    <row r="34" spans="1:9" s="1" customFormat="1" ht="17.100000000000001" customHeight="1" x14ac:dyDescent="0.25">
      <c r="A34" s="70" t="s">
        <v>20</v>
      </c>
      <c r="B34" s="4" t="s">
        <v>61</v>
      </c>
      <c r="C34" s="47">
        <v>1177299</v>
      </c>
      <c r="D34" s="80">
        <f t="shared" si="0"/>
        <v>0.20332331647231319</v>
      </c>
      <c r="E34" s="88">
        <v>346560</v>
      </c>
      <c r="F34" s="80">
        <f t="shared" si="1"/>
        <v>5.4391334435878458E-2</v>
      </c>
      <c r="H34" s="42"/>
      <c r="I34" s="42"/>
    </row>
    <row r="35" spans="1:9" s="1" customFormat="1" ht="17.100000000000001" customHeight="1" x14ac:dyDescent="0.25">
      <c r="A35" s="70" t="s">
        <v>21</v>
      </c>
      <c r="B35" s="14" t="s">
        <v>62</v>
      </c>
      <c r="C35" s="47">
        <v>15073498</v>
      </c>
      <c r="D35" s="80">
        <f t="shared" si="0"/>
        <v>2.6032414910730237</v>
      </c>
      <c r="E35" s="88">
        <v>19918657</v>
      </c>
      <c r="F35" s="80">
        <f t="shared" si="1"/>
        <v>3.1261609372130406</v>
      </c>
      <c r="H35" s="42"/>
      <c r="I35" s="42"/>
    </row>
    <row r="36" spans="1:9" s="1" customFormat="1" ht="17.100000000000001" customHeight="1" x14ac:dyDescent="0.25">
      <c r="A36" s="68" t="s">
        <v>19</v>
      </c>
      <c r="B36" s="14" t="s">
        <v>63</v>
      </c>
      <c r="C36" s="47">
        <v>0</v>
      </c>
      <c r="D36" s="80">
        <f t="shared" si="0"/>
        <v>0</v>
      </c>
      <c r="E36" s="88">
        <v>0</v>
      </c>
      <c r="F36" s="80">
        <f t="shared" si="1"/>
        <v>0</v>
      </c>
      <c r="H36" s="42"/>
      <c r="I36" s="42"/>
    </row>
    <row r="37" spans="1:9" s="1" customFormat="1" ht="17.100000000000001" customHeight="1" x14ac:dyDescent="0.2">
      <c r="A37" s="69" t="s">
        <v>18</v>
      </c>
      <c r="B37" s="6" t="s">
        <v>64</v>
      </c>
      <c r="C37" s="48">
        <f>SUM(C33:C36)</f>
        <v>141342860</v>
      </c>
      <c r="D37" s="83">
        <f t="shared" si="0"/>
        <v>24.410365637685803</v>
      </c>
      <c r="E37" s="48">
        <f>SUM(E33:E36)</f>
        <v>146606269</v>
      </c>
      <c r="F37" s="83">
        <f t="shared" si="1"/>
        <v>23.00932192859926</v>
      </c>
    </row>
    <row r="38" spans="1:9" s="1" customFormat="1" ht="17.100000000000001" customHeight="1" x14ac:dyDescent="0.2">
      <c r="A38" s="74" t="s">
        <v>24</v>
      </c>
      <c r="B38" s="75" t="s">
        <v>65</v>
      </c>
      <c r="C38" s="89">
        <f>C32+C37</f>
        <v>579028033</v>
      </c>
      <c r="D38" s="76">
        <f>D32+D37</f>
        <v>100</v>
      </c>
      <c r="E38" s="89">
        <f>E32+E37</f>
        <v>637160319</v>
      </c>
      <c r="F38" s="76">
        <f>F32+F37</f>
        <v>100</v>
      </c>
    </row>
    <row r="40" spans="1:9" x14ac:dyDescent="0.25">
      <c r="B40" s="34"/>
      <c r="C40" s="35"/>
      <c r="E40" s="35"/>
    </row>
    <row r="41" spans="1:9" x14ac:dyDescent="0.25">
      <c r="A41" s="77" t="s">
        <v>70</v>
      </c>
      <c r="B41" s="34"/>
      <c r="C41" s="35"/>
      <c r="E41" s="35"/>
    </row>
    <row r="42" spans="1:9" x14ac:dyDescent="0.25">
      <c r="C42" s="36"/>
      <c r="E42" s="36"/>
    </row>
    <row r="43" spans="1:9" x14ac:dyDescent="0.25">
      <c r="C43" s="36"/>
      <c r="E43" s="36"/>
    </row>
    <row r="51" spans="3:6" x14ac:dyDescent="0.25">
      <c r="C51" s="42"/>
      <c r="D51" s="42"/>
      <c r="E51" s="42"/>
      <c r="F51" s="42"/>
    </row>
    <row r="52" spans="3:6" x14ac:dyDescent="0.25">
      <c r="C52" s="42"/>
      <c r="D52" s="42"/>
      <c r="E52" s="42"/>
      <c r="F52" s="42"/>
    </row>
    <row r="53" spans="3:6" x14ac:dyDescent="0.25">
      <c r="C53" s="42"/>
      <c r="D53" s="42"/>
      <c r="E53" s="42"/>
      <c r="F53" s="42"/>
    </row>
    <row r="54" spans="3:6" x14ac:dyDescent="0.25">
      <c r="C54" s="42"/>
      <c r="D54" s="42"/>
      <c r="E54" s="42"/>
      <c r="F54" s="42"/>
    </row>
    <row r="55" spans="3:6" x14ac:dyDescent="0.25">
      <c r="C55" s="42"/>
      <c r="D55" s="42"/>
      <c r="E55" s="42"/>
      <c r="F55" s="42"/>
    </row>
    <row r="56" spans="3:6" x14ac:dyDescent="0.25">
      <c r="C56" s="44"/>
      <c r="D56" s="42"/>
      <c r="E56" s="44"/>
      <c r="F56" s="42"/>
    </row>
    <row r="57" spans="3:6" x14ac:dyDescent="0.25">
      <c r="C57" s="44"/>
      <c r="D57" s="42"/>
      <c r="E57" s="44"/>
      <c r="F57" s="42"/>
    </row>
    <row r="58" spans="3:6" x14ac:dyDescent="0.25">
      <c r="C58" s="44"/>
      <c r="D58" s="42"/>
      <c r="E58" s="44"/>
      <c r="F58" s="42"/>
    </row>
    <row r="59" spans="3:6" x14ac:dyDescent="0.25">
      <c r="C59" s="44"/>
      <c r="D59" s="42"/>
      <c r="E59" s="44"/>
      <c r="F59" s="42"/>
    </row>
    <row r="60" spans="3:6" x14ac:dyDescent="0.25">
      <c r="C60" s="44"/>
      <c r="D60" s="42"/>
      <c r="E60" s="44"/>
      <c r="F60" s="42"/>
    </row>
    <row r="61" spans="3:6" x14ac:dyDescent="0.25">
      <c r="C61" s="44"/>
      <c r="D61" s="42"/>
      <c r="E61" s="44"/>
      <c r="F61" s="42"/>
    </row>
    <row r="62" spans="3:6" x14ac:dyDescent="0.25">
      <c r="C62" s="44"/>
      <c r="D62" s="42"/>
      <c r="E62" s="44"/>
      <c r="F62" s="42"/>
    </row>
    <row r="63" spans="3:6" x14ac:dyDescent="0.25">
      <c r="C63" s="44"/>
      <c r="D63" s="42"/>
      <c r="E63" s="44"/>
      <c r="F63" s="42"/>
    </row>
    <row r="64" spans="3:6" x14ac:dyDescent="0.25">
      <c r="C64" s="44"/>
      <c r="D64" s="42"/>
      <c r="E64" s="44"/>
      <c r="F64" s="42"/>
    </row>
    <row r="65" spans="3:6" x14ac:dyDescent="0.25">
      <c r="C65" s="44"/>
      <c r="D65" s="42"/>
      <c r="E65" s="44"/>
      <c r="F65" s="42"/>
    </row>
    <row r="66" spans="3:6" x14ac:dyDescent="0.25">
      <c r="C66" s="44"/>
      <c r="D66" s="42"/>
      <c r="E66" s="44"/>
      <c r="F66" s="42"/>
    </row>
    <row r="67" spans="3:6" x14ac:dyDescent="0.25">
      <c r="C67" s="44"/>
      <c r="D67" s="42"/>
      <c r="E67" s="44"/>
      <c r="F67" s="42"/>
    </row>
    <row r="68" spans="3:6" x14ac:dyDescent="0.25">
      <c r="C68" s="44"/>
      <c r="D68" s="42"/>
      <c r="E68" s="44"/>
      <c r="F68" s="42"/>
    </row>
  </sheetData>
  <mergeCells count="1">
    <mergeCell ref="C11:F11"/>
  </mergeCells>
  <dataValidations disablePrompts="1" count="1">
    <dataValidation type="decimal" allowBlank="1" showInputMessage="1" showErrorMessage="1" errorTitle="Microsoft Excel" error="Neočekivana vrsta podatka!_x000a_Mollimo unesite broj." sqref="C56:F68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31.10.2024.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64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0"/>
    </row>
    <row r="3" spans="1:9" x14ac:dyDescent="0.25">
      <c r="C3" s="33"/>
    </row>
    <row r="4" spans="1:9" x14ac:dyDescent="0.25">
      <c r="C4" s="33" t="s">
        <v>30</v>
      </c>
    </row>
    <row r="5" spans="1:9" s="1" customFormat="1" ht="15" customHeight="1" x14ac:dyDescent="0.2">
      <c r="D5" s="2"/>
    </row>
    <row r="6" spans="1:9" s="1" customFormat="1" ht="15" customHeight="1" thickBot="1" x14ac:dyDescent="0.25">
      <c r="D6" s="2"/>
    </row>
    <row r="7" spans="1:9" s="1" customFormat="1" ht="15" customHeight="1" x14ac:dyDescent="0.25">
      <c r="A7" s="39"/>
      <c r="B7" s="12"/>
      <c r="C7" s="92" t="s">
        <v>36</v>
      </c>
      <c r="D7" s="92"/>
      <c r="E7" s="92"/>
      <c r="F7" s="92"/>
      <c r="G7" s="92"/>
      <c r="H7" s="92"/>
      <c r="I7" s="93"/>
    </row>
    <row r="8" spans="1:9" s="1" customFormat="1" ht="26.25" customHeight="1" x14ac:dyDescent="0.2">
      <c r="A8" s="37" t="s">
        <v>32</v>
      </c>
      <c r="B8" s="38" t="s">
        <v>33</v>
      </c>
      <c r="C8" s="55" t="s">
        <v>34</v>
      </c>
      <c r="D8" s="55" t="s">
        <v>35</v>
      </c>
      <c r="E8" s="55" t="s">
        <v>34</v>
      </c>
      <c r="F8" s="55" t="s">
        <v>35</v>
      </c>
      <c r="G8" s="94" t="s">
        <v>37</v>
      </c>
      <c r="H8" s="94"/>
      <c r="I8" s="9" t="s">
        <v>38</v>
      </c>
    </row>
    <row r="9" spans="1:9" s="1" customFormat="1" ht="24.75" customHeight="1" thickBot="1" x14ac:dyDescent="0.25">
      <c r="A9" s="40"/>
      <c r="B9" s="13"/>
      <c r="C9" s="10" t="s">
        <v>28</v>
      </c>
      <c r="D9" s="32" t="s">
        <v>25</v>
      </c>
      <c r="E9" s="10" t="s">
        <v>66</v>
      </c>
      <c r="F9" s="10" t="s">
        <v>25</v>
      </c>
      <c r="G9" s="7" t="s">
        <v>39</v>
      </c>
      <c r="H9" s="10" t="s">
        <v>40</v>
      </c>
      <c r="I9" s="8" t="s">
        <v>26</v>
      </c>
    </row>
    <row r="10" spans="1:9" s="1" customFormat="1" ht="16.5" customHeight="1" x14ac:dyDescent="0.2">
      <c r="A10" s="17" t="s">
        <v>0</v>
      </c>
      <c r="B10" s="11" t="s">
        <v>41</v>
      </c>
      <c r="C10" s="45">
        <v>17089219</v>
      </c>
      <c r="D10" s="25">
        <f>C10/C$34*100</f>
        <v>6.3782345224571682</v>
      </c>
      <c r="E10" s="45"/>
      <c r="F10" s="25" t="e">
        <f>E10/E$34*100</f>
        <v>#DIV/0!</v>
      </c>
      <c r="G10" s="49">
        <f>E10-C10</f>
        <v>-17089219</v>
      </c>
      <c r="H10" s="25">
        <f>(E10-C10)/C10</f>
        <v>-1</v>
      </c>
      <c r="I10" s="26" t="e">
        <f>F10-D10</f>
        <v>#DIV/0!</v>
      </c>
    </row>
    <row r="11" spans="1:9" s="1" customFormat="1" ht="17.100000000000001" customHeight="1" x14ac:dyDescent="0.2">
      <c r="A11" s="21" t="s">
        <v>1</v>
      </c>
      <c r="B11" s="11" t="s">
        <v>42</v>
      </c>
      <c r="C11" s="45">
        <v>4496282</v>
      </c>
      <c r="D11" s="25">
        <f t="shared" ref="D11:D33" si="0">C11/C$34*100</f>
        <v>1.6781539914201324</v>
      </c>
      <c r="E11" s="45"/>
      <c r="F11" s="25" t="e">
        <f t="shared" ref="F11:F33" si="1">E11/E$34*100</f>
        <v>#DIV/0!</v>
      </c>
      <c r="G11" s="49">
        <f t="shared" ref="G11:G33" si="2">E11-C11</f>
        <v>-4496282</v>
      </c>
      <c r="H11" s="25">
        <f t="shared" ref="H11:H33" si="3">(E11-C11)/C11</f>
        <v>-1</v>
      </c>
      <c r="I11" s="26" t="e">
        <f t="shared" ref="I11:I28" si="4">F11-D11</f>
        <v>#DIV/0!</v>
      </c>
    </row>
    <row r="12" spans="1:9" s="1" customFormat="1" ht="17.100000000000001" customHeight="1" x14ac:dyDescent="0.2">
      <c r="A12" s="21" t="s">
        <v>2</v>
      </c>
      <c r="B12" s="11" t="s">
        <v>43</v>
      </c>
      <c r="C12" s="45">
        <v>28452891</v>
      </c>
      <c r="D12" s="25">
        <f t="shared" si="0"/>
        <v>10.619514656574468</v>
      </c>
      <c r="E12" s="45"/>
      <c r="F12" s="25" t="e">
        <f t="shared" si="1"/>
        <v>#DIV/0!</v>
      </c>
      <c r="G12" s="49">
        <f t="shared" si="2"/>
        <v>-28452891</v>
      </c>
      <c r="H12" s="25">
        <f t="shared" si="3"/>
        <v>-1</v>
      </c>
      <c r="I12" s="26" t="e">
        <f t="shared" si="4"/>
        <v>#DIV/0!</v>
      </c>
    </row>
    <row r="13" spans="1:9" s="1" customFormat="1" ht="17.100000000000001" customHeight="1" x14ac:dyDescent="0.2">
      <c r="A13" s="18" t="s">
        <v>3</v>
      </c>
      <c r="B13" s="11" t="s">
        <v>44</v>
      </c>
      <c r="C13" s="45">
        <v>0</v>
      </c>
      <c r="D13" s="25">
        <f t="shared" si="0"/>
        <v>0</v>
      </c>
      <c r="E13" s="45"/>
      <c r="F13" s="25" t="e">
        <f t="shared" si="1"/>
        <v>#DIV/0!</v>
      </c>
      <c r="G13" s="49">
        <f t="shared" si="2"/>
        <v>0</v>
      </c>
      <c r="H13" s="25" t="s">
        <v>27</v>
      </c>
      <c r="I13" s="26" t="e">
        <f t="shared" si="4"/>
        <v>#DIV/0!</v>
      </c>
    </row>
    <row r="14" spans="1:9" s="1" customFormat="1" ht="17.100000000000001" customHeight="1" x14ac:dyDescent="0.2">
      <c r="A14" s="18" t="s">
        <v>4</v>
      </c>
      <c r="B14" s="11" t="s">
        <v>45</v>
      </c>
      <c r="C14" s="45">
        <v>0</v>
      </c>
      <c r="D14" s="25">
        <f t="shared" si="0"/>
        <v>0</v>
      </c>
      <c r="E14" s="45"/>
      <c r="F14" s="25" t="e">
        <f t="shared" si="1"/>
        <v>#DIV/0!</v>
      </c>
      <c r="G14" s="49">
        <f t="shared" si="2"/>
        <v>0</v>
      </c>
      <c r="H14" s="25" t="e">
        <f t="shared" si="3"/>
        <v>#DIV/0!</v>
      </c>
      <c r="I14" s="26" t="e">
        <f t="shared" si="4"/>
        <v>#DIV/0!</v>
      </c>
    </row>
    <row r="15" spans="1:9" s="1" customFormat="1" ht="17.100000000000001" customHeight="1" x14ac:dyDescent="0.2">
      <c r="A15" s="18" t="s">
        <v>5</v>
      </c>
      <c r="B15" s="11" t="s">
        <v>46</v>
      </c>
      <c r="C15" s="45">
        <v>8869</v>
      </c>
      <c r="D15" s="25">
        <f t="shared" si="0"/>
        <v>3.3101900080789314E-3</v>
      </c>
      <c r="E15" s="45"/>
      <c r="F15" s="25" t="e">
        <f t="shared" si="1"/>
        <v>#DIV/0!</v>
      </c>
      <c r="G15" s="49">
        <f t="shared" si="2"/>
        <v>-8869</v>
      </c>
      <c r="H15" s="25">
        <f t="shared" si="3"/>
        <v>-1</v>
      </c>
      <c r="I15" s="26" t="e">
        <f t="shared" si="4"/>
        <v>#DIV/0!</v>
      </c>
    </row>
    <row r="16" spans="1:9" s="1" customFormat="1" ht="17.100000000000001" customHeight="1" x14ac:dyDescent="0.2">
      <c r="A16" s="18" t="s">
        <v>6</v>
      </c>
      <c r="B16" s="11" t="s">
        <v>47</v>
      </c>
      <c r="C16" s="45">
        <v>1948920</v>
      </c>
      <c r="D16" s="25">
        <f t="shared" si="0"/>
        <v>0.72739829862951744</v>
      </c>
      <c r="E16" s="45"/>
      <c r="F16" s="25" t="e">
        <f t="shared" si="1"/>
        <v>#DIV/0!</v>
      </c>
      <c r="G16" s="49">
        <f t="shared" si="2"/>
        <v>-1948920</v>
      </c>
      <c r="H16" s="25">
        <f t="shared" si="3"/>
        <v>-1</v>
      </c>
      <c r="I16" s="26" t="e">
        <f t="shared" si="4"/>
        <v>#DIV/0!</v>
      </c>
    </row>
    <row r="17" spans="1:9" s="1" customFormat="1" ht="17.100000000000001" customHeight="1" x14ac:dyDescent="0.2">
      <c r="A17" s="18" t="s">
        <v>7</v>
      </c>
      <c r="B17" s="11" t="s">
        <v>48</v>
      </c>
      <c r="C17" s="45">
        <v>12819500</v>
      </c>
      <c r="D17" s="25">
        <f t="shared" si="0"/>
        <v>4.7846409751457726</v>
      </c>
      <c r="E17" s="45"/>
      <c r="F17" s="25" t="e">
        <f t="shared" si="1"/>
        <v>#DIV/0!</v>
      </c>
      <c r="G17" s="49">
        <f t="shared" si="2"/>
        <v>-12819500</v>
      </c>
      <c r="H17" s="25">
        <f t="shared" si="3"/>
        <v>-1</v>
      </c>
      <c r="I17" s="26" t="e">
        <f t="shared" si="4"/>
        <v>#DIV/0!</v>
      </c>
    </row>
    <row r="18" spans="1:9" s="1" customFormat="1" ht="17.100000000000001" customHeight="1" x14ac:dyDescent="0.2">
      <c r="A18" s="18" t="s">
        <v>8</v>
      </c>
      <c r="B18" s="11" t="s">
        <v>49</v>
      </c>
      <c r="C18" s="45">
        <v>10975436</v>
      </c>
      <c r="D18" s="25">
        <f t="shared" si="0"/>
        <v>4.0963782367245232</v>
      </c>
      <c r="E18" s="45"/>
      <c r="F18" s="25" t="e">
        <f t="shared" si="1"/>
        <v>#DIV/0!</v>
      </c>
      <c r="G18" s="49">
        <f t="shared" si="2"/>
        <v>-10975436</v>
      </c>
      <c r="H18" s="25">
        <f t="shared" si="3"/>
        <v>-1</v>
      </c>
      <c r="I18" s="26" t="e">
        <f t="shared" si="4"/>
        <v>#DIV/0!</v>
      </c>
    </row>
    <row r="19" spans="1:9" s="1" customFormat="1" ht="17.100000000000001" customHeight="1" x14ac:dyDescent="0.2">
      <c r="A19" s="18" t="s">
        <v>9</v>
      </c>
      <c r="B19" s="11" t="s">
        <v>50</v>
      </c>
      <c r="C19" s="45">
        <v>123767556</v>
      </c>
      <c r="D19" s="25">
        <f t="shared" si="0"/>
        <v>46.19394826875066</v>
      </c>
      <c r="E19" s="45"/>
      <c r="F19" s="25" t="e">
        <f t="shared" si="1"/>
        <v>#DIV/0!</v>
      </c>
      <c r="G19" s="49">
        <f t="shared" si="2"/>
        <v>-123767556</v>
      </c>
      <c r="H19" s="25">
        <f t="shared" si="3"/>
        <v>-1</v>
      </c>
      <c r="I19" s="26" t="e">
        <f t="shared" si="4"/>
        <v>#DIV/0!</v>
      </c>
    </row>
    <row r="20" spans="1:9" s="1" customFormat="1" ht="17.100000000000001" customHeight="1" x14ac:dyDescent="0.2">
      <c r="A20" s="18" t="s">
        <v>10</v>
      </c>
      <c r="B20" s="11" t="s">
        <v>51</v>
      </c>
      <c r="C20" s="45">
        <v>15825</v>
      </c>
      <c r="D20" s="25">
        <f t="shared" si="0"/>
        <v>5.9063881923383799E-3</v>
      </c>
      <c r="E20" s="45"/>
      <c r="F20" s="25" t="e">
        <f t="shared" si="1"/>
        <v>#DIV/0!</v>
      </c>
      <c r="G20" s="49">
        <f t="shared" si="2"/>
        <v>-15825</v>
      </c>
      <c r="H20" s="25">
        <f t="shared" si="3"/>
        <v>-1</v>
      </c>
      <c r="I20" s="26" t="e">
        <f t="shared" si="4"/>
        <v>#DIV/0!</v>
      </c>
    </row>
    <row r="21" spans="1:9" s="1" customFormat="1" ht="17.100000000000001" customHeight="1" x14ac:dyDescent="0.2">
      <c r="A21" s="18" t="s">
        <v>11</v>
      </c>
      <c r="B21" s="11" t="s">
        <v>52</v>
      </c>
      <c r="C21" s="45">
        <v>11104</v>
      </c>
      <c r="D21" s="25">
        <f t="shared" si="0"/>
        <v>4.1443623688925983E-3</v>
      </c>
      <c r="E21" s="45"/>
      <c r="F21" s="25" t="e">
        <f t="shared" si="1"/>
        <v>#DIV/0!</v>
      </c>
      <c r="G21" s="49">
        <f t="shared" si="2"/>
        <v>-11104</v>
      </c>
      <c r="H21" s="25">
        <f t="shared" si="3"/>
        <v>-1</v>
      </c>
      <c r="I21" s="26" t="e">
        <f t="shared" si="4"/>
        <v>#DIV/0!</v>
      </c>
    </row>
    <row r="22" spans="1:9" s="1" customFormat="1" ht="17.100000000000001" customHeight="1" x14ac:dyDescent="0.2">
      <c r="A22" s="18" t="s">
        <v>12</v>
      </c>
      <c r="B22" s="11" t="s">
        <v>53</v>
      </c>
      <c r="C22" s="45">
        <v>4019257</v>
      </c>
      <c r="D22" s="25">
        <f t="shared" si="0"/>
        <v>1.5001132440299132</v>
      </c>
      <c r="E22" s="45"/>
      <c r="F22" s="25" t="e">
        <f t="shared" si="1"/>
        <v>#DIV/0!</v>
      </c>
      <c r="G22" s="49">
        <f t="shared" si="2"/>
        <v>-4019257</v>
      </c>
      <c r="H22" s="25">
        <f t="shared" si="3"/>
        <v>-1</v>
      </c>
      <c r="I22" s="26" t="e">
        <f t="shared" si="4"/>
        <v>#DIV/0!</v>
      </c>
    </row>
    <row r="23" spans="1:9" s="1" customFormat="1" ht="17.100000000000001" customHeight="1" x14ac:dyDescent="0.2">
      <c r="A23" s="18" t="s">
        <v>13</v>
      </c>
      <c r="B23" s="11" t="s">
        <v>54</v>
      </c>
      <c r="C23" s="45">
        <v>5856295</v>
      </c>
      <c r="D23" s="25">
        <f t="shared" si="0"/>
        <v>2.1857536580632093</v>
      </c>
      <c r="E23" s="45"/>
      <c r="F23" s="25" t="e">
        <f t="shared" si="1"/>
        <v>#DIV/0!</v>
      </c>
      <c r="G23" s="49">
        <f t="shared" si="2"/>
        <v>-5856295</v>
      </c>
      <c r="H23" s="25">
        <f t="shared" si="3"/>
        <v>-1</v>
      </c>
      <c r="I23" s="26" t="e">
        <f t="shared" si="4"/>
        <v>#DIV/0!</v>
      </c>
    </row>
    <row r="24" spans="1:9" s="1" customFormat="1" ht="17.100000000000001" customHeight="1" x14ac:dyDescent="0.2">
      <c r="A24" s="18" t="s">
        <v>14</v>
      </c>
      <c r="B24" s="11" t="s">
        <v>55</v>
      </c>
      <c r="C24" s="45">
        <v>240775</v>
      </c>
      <c r="D24" s="25">
        <f t="shared" si="0"/>
        <v>8.9864809921660238E-2</v>
      </c>
      <c r="E24" s="45"/>
      <c r="F24" s="25" t="e">
        <f t="shared" si="1"/>
        <v>#DIV/0!</v>
      </c>
      <c r="G24" s="49">
        <f t="shared" si="2"/>
        <v>-240775</v>
      </c>
      <c r="H24" s="25">
        <f t="shared" si="3"/>
        <v>-1</v>
      </c>
      <c r="I24" s="26" t="e">
        <f t="shared" si="4"/>
        <v>#DIV/0!</v>
      </c>
    </row>
    <row r="25" spans="1:9" s="1" customFormat="1" ht="17.100000000000001" customHeight="1" x14ac:dyDescent="0.2">
      <c r="A25" s="18" t="s">
        <v>15</v>
      </c>
      <c r="B25" s="11" t="s">
        <v>56</v>
      </c>
      <c r="C25" s="45">
        <v>649462</v>
      </c>
      <c r="D25" s="25">
        <f t="shared" si="0"/>
        <v>0.24239966433949248</v>
      </c>
      <c r="E25" s="45"/>
      <c r="F25" s="25" t="e">
        <f t="shared" si="1"/>
        <v>#DIV/0!</v>
      </c>
      <c r="G25" s="49">
        <f t="shared" si="2"/>
        <v>-649462</v>
      </c>
      <c r="H25" s="25">
        <f t="shared" si="3"/>
        <v>-1</v>
      </c>
      <c r="I25" s="26" t="e">
        <f t="shared" si="4"/>
        <v>#DIV/0!</v>
      </c>
    </row>
    <row r="26" spans="1:9" s="1" customFormat="1" ht="17.100000000000001" customHeight="1" x14ac:dyDescent="0.2">
      <c r="A26" s="18" t="s">
        <v>16</v>
      </c>
      <c r="B26" s="11" t="s">
        <v>57</v>
      </c>
      <c r="C26" s="45">
        <v>996</v>
      </c>
      <c r="D26" s="25">
        <f t="shared" si="0"/>
        <v>3.717385554230032E-4</v>
      </c>
      <c r="E26" s="45"/>
      <c r="F26" s="25" t="e">
        <f t="shared" si="1"/>
        <v>#DIV/0!</v>
      </c>
      <c r="G26" s="49">
        <f t="shared" si="2"/>
        <v>-996</v>
      </c>
      <c r="H26" s="25">
        <f t="shared" si="3"/>
        <v>-1</v>
      </c>
      <c r="I26" s="26" t="e">
        <f t="shared" si="4"/>
        <v>#DIV/0!</v>
      </c>
    </row>
    <row r="27" spans="1:9" s="1" customFormat="1" ht="17.100000000000001" customHeight="1" x14ac:dyDescent="0.2">
      <c r="A27" s="18" t="s">
        <v>17</v>
      </c>
      <c r="B27" s="11" t="s">
        <v>58</v>
      </c>
      <c r="C27" s="45">
        <v>557043</v>
      </c>
      <c r="D27" s="25">
        <f t="shared" si="0"/>
        <v>0.20790598406475502</v>
      </c>
      <c r="E27" s="45"/>
      <c r="F27" s="25" t="e">
        <f t="shared" si="1"/>
        <v>#DIV/0!</v>
      </c>
      <c r="G27" s="49">
        <f t="shared" si="2"/>
        <v>-557043</v>
      </c>
      <c r="H27" s="25">
        <f t="shared" si="3"/>
        <v>-1</v>
      </c>
      <c r="I27" s="26" t="e">
        <f t="shared" si="4"/>
        <v>#DIV/0!</v>
      </c>
    </row>
    <row r="28" spans="1:9" s="1" customFormat="1" ht="17.100000000000001" customHeight="1" x14ac:dyDescent="0.2">
      <c r="A28" s="19" t="s">
        <v>23</v>
      </c>
      <c r="B28" s="5" t="s">
        <v>59</v>
      </c>
      <c r="C28" s="46">
        <f>SUM(C10:C27)</f>
        <v>210909430</v>
      </c>
      <c r="D28" s="22">
        <f t="shared" si="0"/>
        <v>78.718038989245997</v>
      </c>
      <c r="E28" s="46">
        <f>SUM(E10:E27)</f>
        <v>0</v>
      </c>
      <c r="F28" s="41" t="e">
        <f t="shared" si="1"/>
        <v>#DIV/0!</v>
      </c>
      <c r="G28" s="50">
        <f t="shared" si="2"/>
        <v>-210909430</v>
      </c>
      <c r="H28" s="54">
        <f t="shared" si="3"/>
        <v>-1</v>
      </c>
      <c r="I28" s="27" t="e">
        <f t="shared" si="4"/>
        <v>#DIV/0!</v>
      </c>
    </row>
    <row r="29" spans="1:9" s="1" customFormat="1" ht="17.100000000000001" customHeight="1" x14ac:dyDescent="0.2">
      <c r="A29" s="20" t="s">
        <v>22</v>
      </c>
      <c r="B29" s="3" t="s">
        <v>60</v>
      </c>
      <c r="C29" s="47">
        <v>52704649</v>
      </c>
      <c r="D29" s="25">
        <f t="shared" si="0"/>
        <v>19.671034220217301</v>
      </c>
      <c r="E29" s="47"/>
      <c r="F29" s="25" t="e">
        <f t="shared" si="1"/>
        <v>#DIV/0!</v>
      </c>
      <c r="G29" s="49">
        <f t="shared" si="2"/>
        <v>-52704649</v>
      </c>
      <c r="H29" s="25">
        <f t="shared" si="3"/>
        <v>-1</v>
      </c>
      <c r="I29" s="26" t="e">
        <f>F29-D29</f>
        <v>#DIV/0!</v>
      </c>
    </row>
    <row r="30" spans="1:9" s="1" customFormat="1" ht="17.100000000000001" customHeight="1" x14ac:dyDescent="0.2">
      <c r="A30" s="20" t="s">
        <v>20</v>
      </c>
      <c r="B30" s="4" t="s">
        <v>61</v>
      </c>
      <c r="C30" s="47">
        <v>331210</v>
      </c>
      <c r="D30" s="25">
        <f t="shared" si="0"/>
        <v>0.1236179989374025</v>
      </c>
      <c r="E30" s="47"/>
      <c r="F30" s="25" t="e">
        <f t="shared" si="1"/>
        <v>#DIV/0!</v>
      </c>
      <c r="G30" s="49">
        <f t="shared" si="2"/>
        <v>-331210</v>
      </c>
      <c r="H30" s="25">
        <f t="shared" si="3"/>
        <v>-1</v>
      </c>
      <c r="I30" s="26" t="e">
        <f t="shared" ref="I30:I33" si="5">F30-D30</f>
        <v>#DIV/0!</v>
      </c>
    </row>
    <row r="31" spans="1:9" s="1" customFormat="1" ht="17.100000000000001" customHeight="1" x14ac:dyDescent="0.2">
      <c r="A31" s="20" t="s">
        <v>21</v>
      </c>
      <c r="B31" s="14" t="s">
        <v>62</v>
      </c>
      <c r="C31" s="47">
        <v>3984950</v>
      </c>
      <c r="D31" s="25">
        <f t="shared" si="0"/>
        <v>1.487308791599294</v>
      </c>
      <c r="E31" s="47"/>
      <c r="F31" s="25" t="e">
        <f t="shared" si="1"/>
        <v>#DIV/0!</v>
      </c>
      <c r="G31" s="49">
        <f t="shared" si="2"/>
        <v>-3984950</v>
      </c>
      <c r="H31" s="25">
        <f t="shared" si="3"/>
        <v>-1</v>
      </c>
      <c r="I31" s="26" t="e">
        <f t="shared" si="5"/>
        <v>#DIV/0!</v>
      </c>
    </row>
    <row r="32" spans="1:9" s="1" customFormat="1" ht="17.100000000000001" customHeight="1" x14ac:dyDescent="0.2">
      <c r="A32" s="18" t="s">
        <v>19</v>
      </c>
      <c r="B32" s="14" t="s">
        <v>63</v>
      </c>
      <c r="C32" s="47">
        <v>0</v>
      </c>
      <c r="D32" s="25">
        <f t="shared" si="0"/>
        <v>0</v>
      </c>
      <c r="E32" s="47"/>
      <c r="F32" s="25" t="e">
        <f t="shared" si="1"/>
        <v>#DIV/0!</v>
      </c>
      <c r="G32" s="49">
        <f t="shared" si="2"/>
        <v>0</v>
      </c>
      <c r="H32" s="25" t="s">
        <v>27</v>
      </c>
      <c r="I32" s="26" t="e">
        <f t="shared" si="5"/>
        <v>#DIV/0!</v>
      </c>
    </row>
    <row r="33" spans="1:9" s="1" customFormat="1" ht="17.100000000000001" customHeight="1" x14ac:dyDescent="0.2">
      <c r="A33" s="19" t="s">
        <v>18</v>
      </c>
      <c r="B33" s="6" t="s">
        <v>64</v>
      </c>
      <c r="C33" s="48">
        <f>SUM(C29:C32)</f>
        <v>57020809</v>
      </c>
      <c r="D33" s="23">
        <f t="shared" si="0"/>
        <v>21.281961010753996</v>
      </c>
      <c r="E33" s="48">
        <f>SUM(E29:E32)</f>
        <v>0</v>
      </c>
      <c r="F33" s="23" t="e">
        <f t="shared" si="1"/>
        <v>#DIV/0!</v>
      </c>
      <c r="G33" s="51">
        <f t="shared" si="2"/>
        <v>-57020809</v>
      </c>
      <c r="H33" s="54">
        <f t="shared" si="3"/>
        <v>-1</v>
      </c>
      <c r="I33" s="27" t="e">
        <f t="shared" si="5"/>
        <v>#DIV/0!</v>
      </c>
    </row>
    <row r="34" spans="1:9" s="1" customFormat="1" ht="17.100000000000001" customHeight="1" x14ac:dyDescent="0.2">
      <c r="A34" s="15" t="s">
        <v>24</v>
      </c>
      <c r="B34" s="16" t="s">
        <v>65</v>
      </c>
      <c r="C34" s="24">
        <f>C28+C33</f>
        <v>267930239</v>
      </c>
      <c r="D34" s="24">
        <f>D28+D33</f>
        <v>100</v>
      </c>
      <c r="E34" s="53">
        <f>E28+E33</f>
        <v>0</v>
      </c>
      <c r="F34" s="24" t="e">
        <f>F28+F33</f>
        <v>#DIV/0!</v>
      </c>
      <c r="G34" s="52">
        <f>G28+G33</f>
        <v>-267930239</v>
      </c>
      <c r="H34" s="29"/>
      <c r="I34" s="28"/>
    </row>
    <row r="36" spans="1:9" x14ac:dyDescent="0.25">
      <c r="B36" s="34"/>
      <c r="C36" s="35"/>
      <c r="E36" s="35"/>
      <c r="G36" s="31"/>
    </row>
    <row r="37" spans="1:9" x14ac:dyDescent="0.25">
      <c r="B37" s="34"/>
      <c r="C37" s="35"/>
      <c r="E37" s="35"/>
    </row>
    <row r="38" spans="1:9" x14ac:dyDescent="0.25">
      <c r="C38" s="36"/>
      <c r="E38" s="36"/>
    </row>
    <row r="39" spans="1:9" x14ac:dyDescent="0.25">
      <c r="C39" s="36"/>
      <c r="E39" s="36"/>
    </row>
    <row r="47" spans="1:9" x14ac:dyDescent="0.25">
      <c r="C47" s="42"/>
      <c r="D47" s="42"/>
      <c r="E47" s="43"/>
      <c r="F47" s="43"/>
    </row>
    <row r="48" spans="1:9" x14ac:dyDescent="0.25">
      <c r="C48" s="42"/>
      <c r="D48" s="42"/>
      <c r="E48" s="43"/>
    </row>
    <row r="49" spans="3:5" x14ac:dyDescent="0.25">
      <c r="C49" s="42"/>
      <c r="D49" s="42"/>
      <c r="E49" s="43"/>
    </row>
    <row r="50" spans="3:5" x14ac:dyDescent="0.25">
      <c r="C50" s="42"/>
      <c r="D50" s="42"/>
      <c r="E50" s="43"/>
    </row>
    <row r="51" spans="3:5" x14ac:dyDescent="0.25">
      <c r="C51" s="42"/>
      <c r="D51" s="42"/>
      <c r="E51" s="43"/>
    </row>
    <row r="52" spans="3:5" x14ac:dyDescent="0.25">
      <c r="C52" s="44"/>
      <c r="D52" s="42"/>
      <c r="E52" s="43"/>
    </row>
    <row r="53" spans="3:5" x14ac:dyDescent="0.25">
      <c r="C53" s="44"/>
      <c r="D53" s="42"/>
      <c r="E53" s="43"/>
    </row>
    <row r="54" spans="3:5" x14ac:dyDescent="0.25">
      <c r="C54" s="44"/>
      <c r="D54" s="42"/>
      <c r="E54" s="43"/>
    </row>
    <row r="55" spans="3:5" x14ac:dyDescent="0.25">
      <c r="C55" s="44"/>
      <c r="D55" s="42"/>
      <c r="E55" s="43"/>
    </row>
    <row r="56" spans="3:5" x14ac:dyDescent="0.25">
      <c r="C56" s="44"/>
      <c r="D56" s="42"/>
      <c r="E56" s="43"/>
    </row>
    <row r="57" spans="3:5" x14ac:dyDescent="0.25">
      <c r="C57" s="44"/>
      <c r="D57" s="42"/>
      <c r="E57" s="43"/>
    </row>
    <row r="58" spans="3:5" x14ac:dyDescent="0.25">
      <c r="C58" s="44"/>
      <c r="D58" s="42"/>
      <c r="E58" s="43"/>
    </row>
    <row r="59" spans="3:5" x14ac:dyDescent="0.25">
      <c r="C59" s="44"/>
      <c r="D59" s="42"/>
      <c r="E59" s="43"/>
    </row>
    <row r="60" spans="3:5" x14ac:dyDescent="0.25">
      <c r="C60" s="44"/>
      <c r="D60" s="42"/>
      <c r="E60" s="43"/>
    </row>
    <row r="61" spans="3:5" x14ac:dyDescent="0.25">
      <c r="C61" s="44"/>
      <c r="D61" s="42"/>
      <c r="E61" s="43"/>
    </row>
    <row r="62" spans="3:5" x14ac:dyDescent="0.25">
      <c r="C62" s="44"/>
      <c r="D62" s="42"/>
      <c r="E62" s="43"/>
    </row>
    <row r="63" spans="3:5" x14ac:dyDescent="0.25">
      <c r="C63" s="44"/>
      <c r="D63" s="42"/>
      <c r="E63" s="43"/>
    </row>
    <row r="64" spans="3:5" x14ac:dyDescent="0.25">
      <c r="C64" s="44"/>
      <c r="D64" s="42"/>
      <c r="E64" s="43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0"/>
      <c r="E1" s="30"/>
    </row>
    <row r="3" spans="1:6" x14ac:dyDescent="0.25">
      <c r="C3" s="33"/>
      <c r="E3" s="33"/>
    </row>
    <row r="4" spans="1:6" x14ac:dyDescent="0.25">
      <c r="C4" s="33"/>
      <c r="E4" s="33"/>
    </row>
    <row r="5" spans="1:6" x14ac:dyDescent="0.25">
      <c r="C5" s="33"/>
      <c r="E5" s="33"/>
    </row>
    <row r="6" spans="1:6" x14ac:dyDescent="0.25">
      <c r="C6" s="33"/>
      <c r="E6" s="33"/>
    </row>
    <row r="7" spans="1:6" x14ac:dyDescent="0.25">
      <c r="A7" s="2" t="s">
        <v>68</v>
      </c>
    </row>
    <row r="8" spans="1:6" x14ac:dyDescent="0.25">
      <c r="A8" s="2"/>
    </row>
    <row r="9" spans="1:6" s="1" customFormat="1" ht="15" customHeight="1" x14ac:dyDescent="0.2">
      <c r="D9" s="2"/>
      <c r="F9" s="2"/>
    </row>
    <row r="10" spans="1:6" s="1" customFormat="1" ht="15" customHeight="1" thickBot="1" x14ac:dyDescent="0.25">
      <c r="D10" s="2"/>
      <c r="F10" s="2"/>
    </row>
    <row r="11" spans="1:6" s="1" customFormat="1" ht="15" customHeight="1" x14ac:dyDescent="0.25">
      <c r="A11" s="58"/>
      <c r="B11" s="59"/>
      <c r="C11" s="90" t="s">
        <v>36</v>
      </c>
      <c r="D11" s="90"/>
      <c r="E11" s="90"/>
      <c r="F11" s="91"/>
    </row>
    <row r="12" spans="1:6" s="1" customFormat="1" ht="26.25" customHeight="1" x14ac:dyDescent="0.2">
      <c r="A12" s="60" t="s">
        <v>32</v>
      </c>
      <c r="B12" s="38" t="s">
        <v>33</v>
      </c>
      <c r="C12" s="55" t="s">
        <v>34</v>
      </c>
      <c r="D12" s="55" t="s">
        <v>35</v>
      </c>
      <c r="E12" s="55" t="s">
        <v>34</v>
      </c>
      <c r="F12" s="61" t="s">
        <v>35</v>
      </c>
    </row>
    <row r="13" spans="1:6" s="1" customFormat="1" ht="24.75" customHeight="1" thickBot="1" x14ac:dyDescent="0.25">
      <c r="A13" s="62"/>
      <c r="B13" s="63"/>
      <c r="C13" s="64" t="s">
        <v>71</v>
      </c>
      <c r="D13" s="86" t="s">
        <v>25</v>
      </c>
      <c r="E13" s="64" t="s">
        <v>72</v>
      </c>
      <c r="F13" s="71" t="s">
        <v>25</v>
      </c>
    </row>
    <row r="14" spans="1:6" s="1" customFormat="1" ht="16.5" customHeight="1" x14ac:dyDescent="0.25">
      <c r="A14" s="18" t="s">
        <v>0</v>
      </c>
      <c r="B14" s="11" t="s">
        <v>41</v>
      </c>
      <c r="C14" s="84">
        <v>17370220.289899997</v>
      </c>
      <c r="D14" s="79">
        <f>C14/C$38*100</f>
        <v>6.8900478943310253</v>
      </c>
      <c r="E14" s="87">
        <v>19981460.939999998</v>
      </c>
      <c r="F14" s="79">
        <f>E14/E$38*100</f>
        <v>7.1594647069514812</v>
      </c>
    </row>
    <row r="15" spans="1:6" s="1" customFormat="1" ht="17.100000000000001" customHeight="1" x14ac:dyDescent="0.25">
      <c r="A15" s="21" t="s">
        <v>1</v>
      </c>
      <c r="B15" s="11" t="s">
        <v>42</v>
      </c>
      <c r="C15" s="85">
        <v>2135441.9498000001</v>
      </c>
      <c r="D15" s="80">
        <f t="shared" ref="D15:D37" si="0">C15/C$38*100</f>
        <v>0.84704149194013112</v>
      </c>
      <c r="E15" s="43">
        <v>2805170.5599999996</v>
      </c>
      <c r="F15" s="80">
        <f t="shared" ref="F15:F37" si="1">E15/E$38*100</f>
        <v>1.005107668633729</v>
      </c>
    </row>
    <row r="16" spans="1:6" s="1" customFormat="1" ht="17.100000000000001" customHeight="1" x14ac:dyDescent="0.25">
      <c r="A16" s="21" t="s">
        <v>2</v>
      </c>
      <c r="B16" s="11" t="s">
        <v>43</v>
      </c>
      <c r="C16" s="85">
        <v>18295891.917399999</v>
      </c>
      <c r="D16" s="80">
        <f t="shared" si="0"/>
        <v>7.2572235398584928</v>
      </c>
      <c r="E16" s="43">
        <v>20361348.989999998</v>
      </c>
      <c r="F16" s="80">
        <f t="shared" si="1"/>
        <v>7.2955806343471084</v>
      </c>
    </row>
    <row r="17" spans="1:6" s="1" customFormat="1" ht="17.100000000000001" customHeight="1" x14ac:dyDescent="0.25">
      <c r="A17" s="18" t="s">
        <v>3</v>
      </c>
      <c r="B17" s="11" t="s">
        <v>44</v>
      </c>
      <c r="C17" s="85">
        <v>11529.57</v>
      </c>
      <c r="D17" s="80">
        <f t="shared" si="0"/>
        <v>4.573303514592301E-3</v>
      </c>
      <c r="E17" s="43">
        <v>25306.55</v>
      </c>
      <c r="F17" s="80">
        <f t="shared" si="1"/>
        <v>9.0674727000068407E-3</v>
      </c>
    </row>
    <row r="18" spans="1:6" s="1" customFormat="1" ht="17.100000000000001" customHeight="1" x14ac:dyDescent="0.25">
      <c r="A18" s="18" t="s">
        <v>4</v>
      </c>
      <c r="B18" s="11" t="s">
        <v>45</v>
      </c>
      <c r="C18" s="85">
        <v>1194.3</v>
      </c>
      <c r="D18" s="80">
        <f t="shared" si="0"/>
        <v>4.7372940946432387E-4</v>
      </c>
      <c r="E18" s="43">
        <v>1161.3599999999999</v>
      </c>
      <c r="F18" s="80">
        <f t="shared" si="1"/>
        <v>4.1612152169615945E-4</v>
      </c>
    </row>
    <row r="19" spans="1:6" s="1" customFormat="1" ht="17.100000000000001" customHeight="1" x14ac:dyDescent="0.25">
      <c r="A19" s="18" t="s">
        <v>5</v>
      </c>
      <c r="B19" s="11" t="s">
        <v>46</v>
      </c>
      <c r="C19" s="85">
        <v>1928.6000000000001</v>
      </c>
      <c r="D19" s="80">
        <f t="shared" si="0"/>
        <v>7.6499584618010144E-4</v>
      </c>
      <c r="E19" s="43">
        <v>606.44000000000005</v>
      </c>
      <c r="F19" s="80">
        <f t="shared" si="1"/>
        <v>2.172907071170171E-4</v>
      </c>
    </row>
    <row r="20" spans="1:6" s="1" customFormat="1" ht="16.5" customHeight="1" x14ac:dyDescent="0.25">
      <c r="A20" s="18" t="s">
        <v>6</v>
      </c>
      <c r="B20" s="11" t="s">
        <v>47</v>
      </c>
      <c r="C20" s="85">
        <v>1028704.77</v>
      </c>
      <c r="D20" s="80">
        <f t="shared" si="0"/>
        <v>0.4080446313365429</v>
      </c>
      <c r="E20" s="43">
        <v>559060.68000000005</v>
      </c>
      <c r="F20" s="80">
        <f t="shared" si="1"/>
        <v>0.20031444244858584</v>
      </c>
    </row>
    <row r="21" spans="1:6" s="1" customFormat="1" ht="17.100000000000001" customHeight="1" x14ac:dyDescent="0.25">
      <c r="A21" s="18" t="s">
        <v>7</v>
      </c>
      <c r="B21" s="11" t="s">
        <v>48</v>
      </c>
      <c r="C21" s="85">
        <v>7814133.0708999988</v>
      </c>
      <c r="D21" s="80">
        <f t="shared" si="0"/>
        <v>3.0995433686285696</v>
      </c>
      <c r="E21" s="43">
        <v>7913449.5599999996</v>
      </c>
      <c r="F21" s="80">
        <f t="shared" si="1"/>
        <v>2.8354314534451017</v>
      </c>
    </row>
    <row r="22" spans="1:6" s="1" customFormat="1" ht="16.5" customHeight="1" x14ac:dyDescent="0.25">
      <c r="A22" s="18" t="s">
        <v>8</v>
      </c>
      <c r="B22" s="11" t="s">
        <v>49</v>
      </c>
      <c r="C22" s="85">
        <v>13839242.897900004</v>
      </c>
      <c r="D22" s="80">
        <f t="shared" si="0"/>
        <v>5.4894552168261805</v>
      </c>
      <c r="E22" s="43">
        <v>17403152.629999999</v>
      </c>
      <c r="F22" s="80">
        <f t="shared" si="1"/>
        <v>6.2356430001947016</v>
      </c>
    </row>
    <row r="23" spans="1:6" s="1" customFormat="1" ht="16.5" customHeight="1" x14ac:dyDescent="0.25">
      <c r="A23" s="18" t="s">
        <v>9</v>
      </c>
      <c r="B23" s="11" t="s">
        <v>50</v>
      </c>
      <c r="C23" s="85">
        <v>161058855.87</v>
      </c>
      <c r="D23" s="80">
        <f t="shared" si="0"/>
        <v>63.885386151130177</v>
      </c>
      <c r="E23" s="43">
        <v>177394682.06</v>
      </c>
      <c r="F23" s="80">
        <f t="shared" si="1"/>
        <v>63.561466762772611</v>
      </c>
    </row>
    <row r="24" spans="1:6" s="1" customFormat="1" ht="16.5" customHeight="1" x14ac:dyDescent="0.25">
      <c r="A24" s="18" t="s">
        <v>10</v>
      </c>
      <c r="B24" s="11" t="s">
        <v>51</v>
      </c>
      <c r="C24" s="85">
        <v>122293.73</v>
      </c>
      <c r="D24" s="80">
        <f t="shared" si="0"/>
        <v>4.8508864183278468E-2</v>
      </c>
      <c r="E24" s="43">
        <v>162275.18</v>
      </c>
      <c r="F24" s="80">
        <f t="shared" si="1"/>
        <v>5.8144068019492817E-2</v>
      </c>
    </row>
    <row r="25" spans="1:6" s="1" customFormat="1" ht="16.5" customHeight="1" x14ac:dyDescent="0.25">
      <c r="A25" s="18" t="s">
        <v>11</v>
      </c>
      <c r="B25" s="11" t="s">
        <v>52</v>
      </c>
      <c r="C25" s="85">
        <v>10776.0075</v>
      </c>
      <c r="D25" s="80">
        <f t="shared" si="0"/>
        <v>4.274396440892678E-3</v>
      </c>
      <c r="E25" s="43">
        <v>13471.97</v>
      </c>
      <c r="F25" s="80">
        <f t="shared" si="1"/>
        <v>4.8270791629167606E-3</v>
      </c>
    </row>
    <row r="26" spans="1:6" s="1" customFormat="1" ht="17.100000000000001" customHeight="1" x14ac:dyDescent="0.25">
      <c r="A26" s="18" t="s">
        <v>12</v>
      </c>
      <c r="B26" s="11" t="s">
        <v>53</v>
      </c>
      <c r="C26" s="85">
        <v>2946676.1225000001</v>
      </c>
      <c r="D26" s="80">
        <f t="shared" si="0"/>
        <v>1.1688245326924129</v>
      </c>
      <c r="E26" s="43">
        <v>3136825.13</v>
      </c>
      <c r="F26" s="80">
        <f t="shared" si="1"/>
        <v>1.1239412812481513</v>
      </c>
    </row>
    <row r="27" spans="1:6" s="1" customFormat="1" ht="17.100000000000001" customHeight="1" x14ac:dyDescent="0.25">
      <c r="A27" s="18" t="s">
        <v>13</v>
      </c>
      <c r="B27" s="11" t="s">
        <v>54</v>
      </c>
      <c r="C27" s="85">
        <v>3528309.2100000004</v>
      </c>
      <c r="D27" s="80">
        <f t="shared" si="0"/>
        <v>1.3995343200710335</v>
      </c>
      <c r="E27" s="43">
        <v>3711530.5499999993</v>
      </c>
      <c r="F27" s="80">
        <f t="shared" si="1"/>
        <v>1.3298613180131769</v>
      </c>
    </row>
    <row r="28" spans="1:6" s="1" customFormat="1" ht="17.100000000000001" customHeight="1" x14ac:dyDescent="0.25">
      <c r="A28" s="18" t="s">
        <v>14</v>
      </c>
      <c r="B28" s="11" t="s">
        <v>55</v>
      </c>
      <c r="C28" s="85">
        <v>18051.79</v>
      </c>
      <c r="D28" s="80">
        <f t="shared" si="0"/>
        <v>7.160398406157573E-3</v>
      </c>
      <c r="E28" s="43">
        <v>16082.66</v>
      </c>
      <c r="F28" s="80">
        <f t="shared" si="1"/>
        <v>5.7625034030119471E-3</v>
      </c>
    </row>
    <row r="29" spans="1:6" s="1" customFormat="1" ht="17.100000000000001" customHeight="1" x14ac:dyDescent="0.25">
      <c r="A29" s="18" t="s">
        <v>15</v>
      </c>
      <c r="B29" s="11" t="s">
        <v>56</v>
      </c>
      <c r="C29" s="85">
        <v>1247620.8399999999</v>
      </c>
      <c r="D29" s="80">
        <f t="shared" si="0"/>
        <v>0.49487958115095348</v>
      </c>
      <c r="E29" s="43">
        <v>1704623.85</v>
      </c>
      <c r="F29" s="80">
        <f t="shared" si="1"/>
        <v>0.61077587516494958</v>
      </c>
    </row>
    <row r="30" spans="1:6" s="1" customFormat="1" ht="17.100000000000001" customHeight="1" x14ac:dyDescent="0.25">
      <c r="A30" s="18" t="s">
        <v>16</v>
      </c>
      <c r="B30" s="11" t="s">
        <v>57</v>
      </c>
      <c r="C30" s="85">
        <v>768.31</v>
      </c>
      <c r="D30" s="80">
        <f t="shared" si="0"/>
        <v>3.0475679694007762E-4</v>
      </c>
      <c r="E30" s="43">
        <v>14065.35</v>
      </c>
      <c r="F30" s="80">
        <f t="shared" si="1"/>
        <v>5.0396904019331442E-3</v>
      </c>
    </row>
    <row r="31" spans="1:6" s="1" customFormat="1" ht="17.100000000000001" customHeight="1" x14ac:dyDescent="0.25">
      <c r="A31" s="18" t="s">
        <v>17</v>
      </c>
      <c r="B31" s="11" t="s">
        <v>58</v>
      </c>
      <c r="C31" s="85">
        <v>572024.18999999994</v>
      </c>
      <c r="D31" s="80">
        <f t="shared" si="0"/>
        <v>0.22689833519886812</v>
      </c>
      <c r="E31" s="43">
        <v>878774.84000000008</v>
      </c>
      <c r="F31" s="80">
        <f t="shared" si="1"/>
        <v>0.31486974206886675</v>
      </c>
    </row>
    <row r="32" spans="1:6" s="1" customFormat="1" ht="17.100000000000001" customHeight="1" x14ac:dyDescent="0.2">
      <c r="A32" s="19" t="s">
        <v>23</v>
      </c>
      <c r="B32" s="5" t="s">
        <v>59</v>
      </c>
      <c r="C32" s="46">
        <f>SUM(C14:C31)</f>
        <v>230003663.43589997</v>
      </c>
      <c r="D32" s="81">
        <f t="shared" si="0"/>
        <v>91.232939507761884</v>
      </c>
      <c r="E32" s="46">
        <f>SUM(E14:E31)</f>
        <v>256083049.29999998</v>
      </c>
      <c r="F32" s="81">
        <f t="shared" si="1"/>
        <v>91.755931111204632</v>
      </c>
    </row>
    <row r="33" spans="1:6" s="1" customFormat="1" ht="17.100000000000001" customHeight="1" x14ac:dyDescent="0.25">
      <c r="A33" s="20" t="s">
        <v>22</v>
      </c>
      <c r="B33" s="3" t="s">
        <v>60</v>
      </c>
      <c r="C33" s="85">
        <v>19651866.060000002</v>
      </c>
      <c r="D33" s="80">
        <f t="shared" si="0"/>
        <v>7.7950823942692722</v>
      </c>
      <c r="E33" s="43">
        <v>20455170.370000001</v>
      </c>
      <c r="F33" s="80">
        <f t="shared" si="1"/>
        <v>7.3291973383951516</v>
      </c>
    </row>
    <row r="34" spans="1:6" s="1" customFormat="1" ht="17.100000000000001" customHeight="1" x14ac:dyDescent="0.25">
      <c r="A34" s="20" t="s">
        <v>20</v>
      </c>
      <c r="B34" s="4" t="s">
        <v>61</v>
      </c>
      <c r="C34" s="85">
        <v>38243.53</v>
      </c>
      <c r="D34" s="80">
        <f t="shared" si="0"/>
        <v>1.5169626461300474E-2</v>
      </c>
      <c r="E34" s="43">
        <v>44777.89</v>
      </c>
      <c r="F34" s="80">
        <f t="shared" si="1"/>
        <v>1.6044158336039852E-2</v>
      </c>
    </row>
    <row r="35" spans="1:6" s="1" customFormat="1" ht="17.100000000000001" customHeight="1" x14ac:dyDescent="0.25">
      <c r="A35" s="20" t="s">
        <v>21</v>
      </c>
      <c r="B35" s="14" t="s">
        <v>62</v>
      </c>
      <c r="C35" s="85">
        <v>2236677.2598999999</v>
      </c>
      <c r="D35" s="80">
        <f t="shared" si="0"/>
        <v>0.88719735200092875</v>
      </c>
      <c r="E35" s="43">
        <v>2508551.29</v>
      </c>
      <c r="F35" s="80">
        <f t="shared" si="1"/>
        <v>0.8988273920641866</v>
      </c>
    </row>
    <row r="36" spans="1:6" s="1" customFormat="1" ht="17.100000000000001" customHeight="1" x14ac:dyDescent="0.25">
      <c r="A36" s="18" t="s">
        <v>19</v>
      </c>
      <c r="B36" s="14" t="s">
        <v>63</v>
      </c>
      <c r="C36" s="85">
        <v>175493.77000000002</v>
      </c>
      <c r="D36" s="80">
        <f t="shared" si="0"/>
        <v>6.9611119506629737E-2</v>
      </c>
      <c r="E36" s="43">
        <v>0</v>
      </c>
      <c r="F36" s="80">
        <f t="shared" si="1"/>
        <v>0</v>
      </c>
    </row>
    <row r="37" spans="1:6" s="1" customFormat="1" ht="17.100000000000001" customHeight="1" x14ac:dyDescent="0.2">
      <c r="A37" s="19" t="s">
        <v>18</v>
      </c>
      <c r="B37" s="6" t="s">
        <v>64</v>
      </c>
      <c r="C37" s="48">
        <f>SUM(C33:C36)</f>
        <v>22102280.619900003</v>
      </c>
      <c r="D37" s="73">
        <f t="shared" si="0"/>
        <v>8.7670604922381301</v>
      </c>
      <c r="E37" s="48">
        <f>SUM(E33:E36)</f>
        <v>23008499.550000001</v>
      </c>
      <c r="F37" s="73">
        <f t="shared" si="1"/>
        <v>8.2440688887953772</v>
      </c>
    </row>
    <row r="38" spans="1:6" s="1" customFormat="1" ht="17.100000000000001" customHeight="1" x14ac:dyDescent="0.2">
      <c r="A38" s="15" t="s">
        <v>24</v>
      </c>
      <c r="B38" s="16" t="s">
        <v>65</v>
      </c>
      <c r="C38" s="24">
        <f>C32+C37</f>
        <v>252105944.05579996</v>
      </c>
      <c r="D38" s="72">
        <f>D32+D37</f>
        <v>100.00000000000001</v>
      </c>
      <c r="E38" s="24">
        <f>E32+E37</f>
        <v>279091548.84999996</v>
      </c>
      <c r="F38" s="72">
        <f>F32+F37</f>
        <v>100.00000000000001</v>
      </c>
    </row>
    <row r="40" spans="1:6" x14ac:dyDescent="0.25">
      <c r="C40" s="35"/>
      <c r="E40" s="35"/>
    </row>
    <row r="41" spans="1:6" x14ac:dyDescent="0.25">
      <c r="A41" s="77" t="s">
        <v>67</v>
      </c>
      <c r="B41" s="34"/>
      <c r="C41" s="35"/>
      <c r="E41" s="35"/>
    </row>
    <row r="42" spans="1:6" x14ac:dyDescent="0.25">
      <c r="C42" s="36"/>
      <c r="E42" s="36"/>
    </row>
    <row r="43" spans="1:6" x14ac:dyDescent="0.25">
      <c r="C43" s="36"/>
      <c r="E43" s="36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31.10.2024.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0"/>
    </row>
    <row r="3" spans="1:9" x14ac:dyDescent="0.25">
      <c r="C3" s="33"/>
    </row>
    <row r="4" spans="1:9" x14ac:dyDescent="0.25">
      <c r="C4" s="33" t="s">
        <v>31</v>
      </c>
    </row>
    <row r="5" spans="1:9" s="1" customFormat="1" ht="15" customHeight="1" x14ac:dyDescent="0.2">
      <c r="D5" s="2"/>
    </row>
    <row r="6" spans="1:9" s="1" customFormat="1" ht="15" customHeight="1" thickBot="1" x14ac:dyDescent="0.25">
      <c r="D6" s="2"/>
    </row>
    <row r="7" spans="1:9" s="1" customFormat="1" ht="15" customHeight="1" x14ac:dyDescent="0.25">
      <c r="A7" s="39"/>
      <c r="B7" s="12"/>
      <c r="C7" s="92" t="s">
        <v>36</v>
      </c>
      <c r="D7" s="92"/>
      <c r="E7" s="92"/>
      <c r="F7" s="92"/>
      <c r="G7" s="92"/>
      <c r="H7" s="92"/>
      <c r="I7" s="93"/>
    </row>
    <row r="8" spans="1:9" s="1" customFormat="1" ht="26.25" customHeight="1" x14ac:dyDescent="0.2">
      <c r="A8" s="37" t="s">
        <v>32</v>
      </c>
      <c r="B8" s="38" t="s">
        <v>33</v>
      </c>
      <c r="C8" s="55" t="s">
        <v>34</v>
      </c>
      <c r="D8" s="55" t="s">
        <v>35</v>
      </c>
      <c r="E8" s="55" t="s">
        <v>34</v>
      </c>
      <c r="F8" s="55" t="s">
        <v>35</v>
      </c>
      <c r="G8" s="94" t="s">
        <v>37</v>
      </c>
      <c r="H8" s="94"/>
      <c r="I8" s="9" t="s">
        <v>38</v>
      </c>
    </row>
    <row r="9" spans="1:9" s="1" customFormat="1" ht="24.75" customHeight="1" thickBot="1" x14ac:dyDescent="0.25">
      <c r="A9" s="40"/>
      <c r="B9" s="13"/>
      <c r="C9" s="10" t="s">
        <v>28</v>
      </c>
      <c r="D9" s="32" t="s">
        <v>25</v>
      </c>
      <c r="E9" s="10" t="s">
        <v>66</v>
      </c>
      <c r="F9" s="10" t="s">
        <v>25</v>
      </c>
      <c r="G9" s="7" t="s">
        <v>39</v>
      </c>
      <c r="H9" s="10" t="s">
        <v>40</v>
      </c>
      <c r="I9" s="8" t="s">
        <v>26</v>
      </c>
    </row>
    <row r="10" spans="1:9" s="1" customFormat="1" ht="16.5" customHeight="1" x14ac:dyDescent="0.2">
      <c r="A10" s="17" t="s">
        <v>0</v>
      </c>
      <c r="B10" s="11" t="s">
        <v>41</v>
      </c>
      <c r="C10" s="45">
        <v>10622113.77</v>
      </c>
      <c r="D10" s="25">
        <f>C10/C$34*100</f>
        <v>7.612941218711601</v>
      </c>
      <c r="E10" s="45"/>
      <c r="F10" s="25" t="e">
        <f>E10/E$34*100</f>
        <v>#DIV/0!</v>
      </c>
      <c r="G10" s="49">
        <f>E10-C10</f>
        <v>-10622113.77</v>
      </c>
      <c r="H10" s="25">
        <f>(E10-C10)/C10</f>
        <v>-1</v>
      </c>
      <c r="I10" s="26" t="e">
        <f>F10-D10</f>
        <v>#DIV/0!</v>
      </c>
    </row>
    <row r="11" spans="1:9" s="1" customFormat="1" ht="17.100000000000001" customHeight="1" x14ac:dyDescent="0.2">
      <c r="A11" s="21" t="s">
        <v>1</v>
      </c>
      <c r="B11" s="11" t="s">
        <v>42</v>
      </c>
      <c r="C11" s="45">
        <v>1303860.1000000001</v>
      </c>
      <c r="D11" s="25">
        <f t="shared" ref="D11:D33" si="0">C11/C$34*100</f>
        <v>0.9344854059799278</v>
      </c>
      <c r="E11" s="45"/>
      <c r="F11" s="25" t="e">
        <f t="shared" ref="F11:F33" si="1">E11/E$34*100</f>
        <v>#DIV/0!</v>
      </c>
      <c r="G11" s="49">
        <f t="shared" ref="G11:G33" si="2">E11-C11</f>
        <v>-1303860.1000000001</v>
      </c>
      <c r="H11" s="25">
        <f t="shared" ref="H11:H33" si="3">(E11-C11)/C11</f>
        <v>-1</v>
      </c>
      <c r="I11" s="26" t="e">
        <f t="shared" ref="I11:I28" si="4">F11-D11</f>
        <v>#DIV/0!</v>
      </c>
    </row>
    <row r="12" spans="1:9" s="1" customFormat="1" ht="17.100000000000001" customHeight="1" x14ac:dyDescent="0.2">
      <c r="A12" s="21" t="s">
        <v>2</v>
      </c>
      <c r="B12" s="11" t="s">
        <v>43</v>
      </c>
      <c r="C12" s="45">
        <v>10700112.989999998</v>
      </c>
      <c r="D12" s="25">
        <f t="shared" si="0"/>
        <v>7.6688437904428923</v>
      </c>
      <c r="E12" s="45"/>
      <c r="F12" s="25" t="e">
        <f t="shared" si="1"/>
        <v>#DIV/0!</v>
      </c>
      <c r="G12" s="49">
        <f t="shared" si="2"/>
        <v>-10700112.989999998</v>
      </c>
      <c r="H12" s="25">
        <f t="shared" si="3"/>
        <v>-1</v>
      </c>
      <c r="I12" s="26" t="e">
        <f t="shared" si="4"/>
        <v>#DIV/0!</v>
      </c>
    </row>
    <row r="13" spans="1:9" s="1" customFormat="1" ht="17.100000000000001" customHeight="1" x14ac:dyDescent="0.2">
      <c r="A13" s="18" t="s">
        <v>3</v>
      </c>
      <c r="B13" s="11" t="s">
        <v>44</v>
      </c>
      <c r="C13" s="45">
        <v>0</v>
      </c>
      <c r="D13" s="25">
        <f t="shared" si="0"/>
        <v>0</v>
      </c>
      <c r="E13" s="45"/>
      <c r="F13" s="25" t="e">
        <f t="shared" si="1"/>
        <v>#DIV/0!</v>
      </c>
      <c r="G13" s="49">
        <f t="shared" si="2"/>
        <v>0</v>
      </c>
      <c r="H13" s="25" t="s">
        <v>27</v>
      </c>
      <c r="I13" s="26" t="e">
        <f t="shared" si="4"/>
        <v>#DIV/0!</v>
      </c>
    </row>
    <row r="14" spans="1:9" s="1" customFormat="1" ht="17.100000000000001" customHeight="1" x14ac:dyDescent="0.2">
      <c r="A14" s="18" t="s">
        <v>4</v>
      </c>
      <c r="B14" s="11" t="s">
        <v>45</v>
      </c>
      <c r="C14" s="45">
        <v>0</v>
      </c>
      <c r="D14" s="25">
        <f t="shared" si="0"/>
        <v>0</v>
      </c>
      <c r="E14" s="45"/>
      <c r="F14" s="25" t="e">
        <f t="shared" si="1"/>
        <v>#DIV/0!</v>
      </c>
      <c r="G14" s="49">
        <f t="shared" si="2"/>
        <v>0</v>
      </c>
      <c r="H14" s="25" t="s">
        <v>27</v>
      </c>
      <c r="I14" s="26" t="e">
        <f t="shared" si="4"/>
        <v>#DIV/0!</v>
      </c>
    </row>
    <row r="15" spans="1:9" s="1" customFormat="1" ht="17.100000000000001" customHeight="1" x14ac:dyDescent="0.2">
      <c r="A15" s="18" t="s">
        <v>5</v>
      </c>
      <c r="B15" s="11" t="s">
        <v>46</v>
      </c>
      <c r="C15" s="45">
        <v>5583.7</v>
      </c>
      <c r="D15" s="25">
        <f t="shared" si="0"/>
        <v>4.0018757851169179E-3</v>
      </c>
      <c r="E15" s="45"/>
      <c r="F15" s="25" t="e">
        <f t="shared" si="1"/>
        <v>#DIV/0!</v>
      </c>
      <c r="G15" s="49">
        <f t="shared" si="2"/>
        <v>-5583.7</v>
      </c>
      <c r="H15" s="25">
        <f t="shared" si="3"/>
        <v>-1</v>
      </c>
      <c r="I15" s="26" t="e">
        <f t="shared" si="4"/>
        <v>#DIV/0!</v>
      </c>
    </row>
    <row r="16" spans="1:9" s="1" customFormat="1" ht="16.5" customHeight="1" x14ac:dyDescent="0.2">
      <c r="A16" s="18" t="s">
        <v>6</v>
      </c>
      <c r="B16" s="11" t="s">
        <v>47</v>
      </c>
      <c r="C16" s="45">
        <v>959428.42</v>
      </c>
      <c r="D16" s="25">
        <f t="shared" si="0"/>
        <v>0.687628877187346</v>
      </c>
      <c r="E16" s="45"/>
      <c r="F16" s="25" t="e">
        <f t="shared" si="1"/>
        <v>#DIV/0!</v>
      </c>
      <c r="G16" s="49">
        <f t="shared" si="2"/>
        <v>-959428.42</v>
      </c>
      <c r="H16" s="25">
        <f t="shared" si="3"/>
        <v>-1</v>
      </c>
      <c r="I16" s="26" t="e">
        <f t="shared" si="4"/>
        <v>#DIV/0!</v>
      </c>
    </row>
    <row r="17" spans="1:9" s="1" customFormat="1" ht="17.100000000000001" customHeight="1" x14ac:dyDescent="0.2">
      <c r="A17" s="18" t="s">
        <v>7</v>
      </c>
      <c r="B17" s="11" t="s">
        <v>48</v>
      </c>
      <c r="C17" s="45">
        <v>5272288.2799999993</v>
      </c>
      <c r="D17" s="25">
        <f t="shared" si="0"/>
        <v>3.7786848863455633</v>
      </c>
      <c r="E17" s="45"/>
      <c r="F17" s="25" t="e">
        <f t="shared" si="1"/>
        <v>#DIV/0!</v>
      </c>
      <c r="G17" s="49">
        <f t="shared" si="2"/>
        <v>-5272288.2799999993</v>
      </c>
      <c r="H17" s="25">
        <f t="shared" si="3"/>
        <v>-1</v>
      </c>
      <c r="I17" s="26" t="e">
        <f t="shared" si="4"/>
        <v>#DIV/0!</v>
      </c>
    </row>
    <row r="18" spans="1:9" s="1" customFormat="1" ht="16.5" customHeight="1" x14ac:dyDescent="0.2">
      <c r="A18" s="18" t="s">
        <v>8</v>
      </c>
      <c r="B18" s="11" t="s">
        <v>49</v>
      </c>
      <c r="C18" s="45">
        <v>6742852.8200000012</v>
      </c>
      <c r="D18" s="25">
        <f t="shared" si="0"/>
        <v>4.8326484988386422</v>
      </c>
      <c r="E18" s="45"/>
      <c r="F18" s="25" t="e">
        <f t="shared" si="1"/>
        <v>#DIV/0!</v>
      </c>
      <c r="G18" s="49">
        <f t="shared" si="2"/>
        <v>-6742852.8200000012</v>
      </c>
      <c r="H18" s="25">
        <f t="shared" si="3"/>
        <v>-1</v>
      </c>
      <c r="I18" s="26" t="e">
        <f t="shared" si="4"/>
        <v>#DIV/0!</v>
      </c>
    </row>
    <row r="19" spans="1:9" s="1" customFormat="1" ht="17.100000000000001" customHeight="1" x14ac:dyDescent="0.2">
      <c r="A19" s="18" t="s">
        <v>9</v>
      </c>
      <c r="B19" s="11" t="s">
        <v>50</v>
      </c>
      <c r="C19" s="45">
        <v>81031436.239999995</v>
      </c>
      <c r="D19" s="25">
        <f t="shared" si="0"/>
        <v>58.075781743664855</v>
      </c>
      <c r="E19" s="45"/>
      <c r="F19" s="25" t="e">
        <f t="shared" si="1"/>
        <v>#DIV/0!</v>
      </c>
      <c r="G19" s="49">
        <f t="shared" si="2"/>
        <v>-81031436.239999995</v>
      </c>
      <c r="H19" s="25">
        <f t="shared" si="3"/>
        <v>-1</v>
      </c>
      <c r="I19" s="26" t="e">
        <f t="shared" si="4"/>
        <v>#DIV/0!</v>
      </c>
    </row>
    <row r="20" spans="1:9" s="1" customFormat="1" ht="16.5" customHeight="1" x14ac:dyDescent="0.2">
      <c r="A20" s="18" t="s">
        <v>10</v>
      </c>
      <c r="B20" s="11" t="s">
        <v>51</v>
      </c>
      <c r="C20" s="45">
        <v>11921.19</v>
      </c>
      <c r="D20" s="25">
        <f t="shared" si="0"/>
        <v>8.5439979925099763E-3</v>
      </c>
      <c r="E20" s="45"/>
      <c r="F20" s="25" t="e">
        <f t="shared" si="1"/>
        <v>#DIV/0!</v>
      </c>
      <c r="G20" s="49">
        <f t="shared" si="2"/>
        <v>-11921.19</v>
      </c>
      <c r="H20" s="25">
        <f t="shared" si="3"/>
        <v>-1</v>
      </c>
      <c r="I20" s="26" t="e">
        <f t="shared" si="4"/>
        <v>#DIV/0!</v>
      </c>
    </row>
    <row r="21" spans="1:9" s="1" customFormat="1" ht="16.5" customHeight="1" x14ac:dyDescent="0.2">
      <c r="A21" s="18" t="s">
        <v>11</v>
      </c>
      <c r="B21" s="11" t="s">
        <v>52</v>
      </c>
      <c r="C21" s="45">
        <v>1349</v>
      </c>
      <c r="D21" s="25">
        <f t="shared" si="0"/>
        <v>9.6683747947108947E-4</v>
      </c>
      <c r="E21" s="45"/>
      <c r="F21" s="25" t="e">
        <f t="shared" si="1"/>
        <v>#DIV/0!</v>
      </c>
      <c r="G21" s="49">
        <f t="shared" si="2"/>
        <v>-1349</v>
      </c>
      <c r="H21" s="25" t="s">
        <v>27</v>
      </c>
      <c r="I21" s="26" t="e">
        <f t="shared" si="4"/>
        <v>#DIV/0!</v>
      </c>
    </row>
    <row r="22" spans="1:9" s="1" customFormat="1" ht="17.100000000000001" customHeight="1" x14ac:dyDescent="0.2">
      <c r="A22" s="18" t="s">
        <v>12</v>
      </c>
      <c r="B22" s="11" t="s">
        <v>53</v>
      </c>
      <c r="C22" s="45">
        <v>1408534.5899999999</v>
      </c>
      <c r="D22" s="25">
        <f t="shared" si="0"/>
        <v>1.0095063252360594</v>
      </c>
      <c r="E22" s="45"/>
      <c r="F22" s="25" t="e">
        <f t="shared" si="1"/>
        <v>#DIV/0!</v>
      </c>
      <c r="G22" s="49">
        <f t="shared" si="2"/>
        <v>-1408534.5899999999</v>
      </c>
      <c r="H22" s="25">
        <f t="shared" si="3"/>
        <v>-1</v>
      </c>
      <c r="I22" s="26" t="e">
        <f t="shared" si="4"/>
        <v>#DIV/0!</v>
      </c>
    </row>
    <row r="23" spans="1:9" s="1" customFormat="1" ht="17.100000000000001" customHeight="1" x14ac:dyDescent="0.2">
      <c r="A23" s="18" t="s">
        <v>13</v>
      </c>
      <c r="B23" s="11" t="s">
        <v>54</v>
      </c>
      <c r="C23" s="45">
        <v>374355.72</v>
      </c>
      <c r="D23" s="25">
        <f t="shared" si="0"/>
        <v>0.26830329188316149</v>
      </c>
      <c r="E23" s="45"/>
      <c r="F23" s="25" t="e">
        <f t="shared" si="1"/>
        <v>#DIV/0!</v>
      </c>
      <c r="G23" s="49">
        <f t="shared" si="2"/>
        <v>-374355.72</v>
      </c>
      <c r="H23" s="25">
        <f t="shared" si="3"/>
        <v>-1</v>
      </c>
      <c r="I23" s="26" t="e">
        <f t="shared" si="4"/>
        <v>#DIV/0!</v>
      </c>
    </row>
    <row r="24" spans="1:9" s="1" customFormat="1" ht="17.100000000000001" customHeight="1" x14ac:dyDescent="0.2">
      <c r="A24" s="18" t="s">
        <v>14</v>
      </c>
      <c r="B24" s="11" t="s">
        <v>55</v>
      </c>
      <c r="C24" s="45">
        <v>60647.6</v>
      </c>
      <c r="D24" s="25">
        <f t="shared" si="0"/>
        <v>4.3466547605612187E-2</v>
      </c>
      <c r="E24" s="45"/>
      <c r="F24" s="25" t="e">
        <f t="shared" si="1"/>
        <v>#DIV/0!</v>
      </c>
      <c r="G24" s="49">
        <f t="shared" si="2"/>
        <v>-60647.6</v>
      </c>
      <c r="H24" s="25">
        <f t="shared" si="3"/>
        <v>-1</v>
      </c>
      <c r="I24" s="26" t="e">
        <f t="shared" si="4"/>
        <v>#DIV/0!</v>
      </c>
    </row>
    <row r="25" spans="1:9" s="1" customFormat="1" ht="17.100000000000001" customHeight="1" x14ac:dyDescent="0.2">
      <c r="A25" s="18" t="s">
        <v>15</v>
      </c>
      <c r="B25" s="11" t="s">
        <v>56</v>
      </c>
      <c r="C25" s="45">
        <v>535941.59000000008</v>
      </c>
      <c r="D25" s="25">
        <f t="shared" si="0"/>
        <v>0.38411298444724101</v>
      </c>
      <c r="E25" s="45"/>
      <c r="F25" s="25" t="e">
        <f t="shared" si="1"/>
        <v>#DIV/0!</v>
      </c>
      <c r="G25" s="49">
        <f t="shared" si="2"/>
        <v>-535941.59000000008</v>
      </c>
      <c r="H25" s="25">
        <f t="shared" si="3"/>
        <v>-1</v>
      </c>
      <c r="I25" s="26" t="e">
        <f t="shared" si="4"/>
        <v>#DIV/0!</v>
      </c>
    </row>
    <row r="26" spans="1:9" s="1" customFormat="1" ht="17.100000000000001" customHeight="1" x14ac:dyDescent="0.2">
      <c r="A26" s="18" t="s">
        <v>16</v>
      </c>
      <c r="B26" s="11" t="s">
        <v>57</v>
      </c>
      <c r="C26" s="45">
        <v>0</v>
      </c>
      <c r="D26" s="25">
        <f t="shared" si="0"/>
        <v>0</v>
      </c>
      <c r="E26" s="45"/>
      <c r="F26" s="25" t="e">
        <f t="shared" si="1"/>
        <v>#DIV/0!</v>
      </c>
      <c r="G26" s="49">
        <f t="shared" si="2"/>
        <v>0</v>
      </c>
      <c r="H26" s="25" t="s">
        <v>27</v>
      </c>
      <c r="I26" s="26" t="e">
        <f t="shared" si="4"/>
        <v>#DIV/0!</v>
      </c>
    </row>
    <row r="27" spans="1:9" s="1" customFormat="1" ht="17.100000000000001" customHeight="1" x14ac:dyDescent="0.2">
      <c r="A27" s="18" t="s">
        <v>17</v>
      </c>
      <c r="B27" s="11" t="s">
        <v>58</v>
      </c>
      <c r="C27" s="45">
        <v>101078.1</v>
      </c>
      <c r="D27" s="25">
        <f t="shared" si="0"/>
        <v>7.2443362070961248E-2</v>
      </c>
      <c r="E27" s="45"/>
      <c r="F27" s="25" t="e">
        <f t="shared" si="1"/>
        <v>#DIV/0!</v>
      </c>
      <c r="G27" s="49">
        <f t="shared" si="2"/>
        <v>-101078.1</v>
      </c>
      <c r="H27" s="25">
        <f t="shared" si="3"/>
        <v>-1</v>
      </c>
      <c r="I27" s="26" t="e">
        <f t="shared" si="4"/>
        <v>#DIV/0!</v>
      </c>
    </row>
    <row r="28" spans="1:9" s="1" customFormat="1" ht="17.100000000000001" customHeight="1" x14ac:dyDescent="0.2">
      <c r="A28" s="19" t="s">
        <v>23</v>
      </c>
      <c r="B28" s="5" t="s">
        <v>59</v>
      </c>
      <c r="C28" s="46">
        <f>SUM(C10:C27)</f>
        <v>119131504.10999998</v>
      </c>
      <c r="D28" s="22">
        <f t="shared" si="0"/>
        <v>85.382359643670952</v>
      </c>
      <c r="E28" s="46">
        <f>SUM(E10:E27)</f>
        <v>0</v>
      </c>
      <c r="F28" s="41" t="e">
        <f t="shared" si="1"/>
        <v>#DIV/0!</v>
      </c>
      <c r="G28" s="50">
        <f t="shared" si="2"/>
        <v>-119131504.10999998</v>
      </c>
      <c r="H28" s="54">
        <f t="shared" si="3"/>
        <v>-1</v>
      </c>
      <c r="I28" s="27" t="e">
        <f t="shared" si="4"/>
        <v>#DIV/0!</v>
      </c>
    </row>
    <row r="29" spans="1:9" s="1" customFormat="1" ht="17.100000000000001" customHeight="1" x14ac:dyDescent="0.2">
      <c r="A29" s="20" t="s">
        <v>22</v>
      </c>
      <c r="B29" s="3" t="s">
        <v>60</v>
      </c>
      <c r="C29" s="47">
        <v>18251361.810000002</v>
      </c>
      <c r="D29" s="25">
        <f t="shared" si="0"/>
        <v>13.080875203332321</v>
      </c>
      <c r="E29" s="47"/>
      <c r="F29" s="25" t="e">
        <f t="shared" si="1"/>
        <v>#DIV/0!</v>
      </c>
      <c r="G29" s="49">
        <f t="shared" si="2"/>
        <v>-18251361.810000002</v>
      </c>
      <c r="H29" s="25">
        <f t="shared" si="3"/>
        <v>-1</v>
      </c>
      <c r="I29" s="26" t="e">
        <f>F29-D29</f>
        <v>#DIV/0!</v>
      </c>
    </row>
    <row r="30" spans="1:9" s="1" customFormat="1" ht="17.100000000000001" customHeight="1" x14ac:dyDescent="0.2">
      <c r="A30" s="20" t="s">
        <v>20</v>
      </c>
      <c r="B30" s="4" t="s">
        <v>61</v>
      </c>
      <c r="C30" s="47">
        <v>3057.6499999999996</v>
      </c>
      <c r="D30" s="25">
        <f t="shared" si="0"/>
        <v>2.1914385612340818E-3</v>
      </c>
      <c r="E30" s="47"/>
      <c r="F30" s="25" t="e">
        <f t="shared" si="1"/>
        <v>#DIV/0!</v>
      </c>
      <c r="G30" s="49">
        <f t="shared" si="2"/>
        <v>-3057.6499999999996</v>
      </c>
      <c r="H30" s="25">
        <f t="shared" si="3"/>
        <v>-1</v>
      </c>
      <c r="I30" s="26" t="e">
        <f t="shared" ref="I30:I33" si="5">F30-D30</f>
        <v>#DIV/0!</v>
      </c>
    </row>
    <row r="31" spans="1:9" s="1" customFormat="1" ht="17.100000000000001" customHeight="1" x14ac:dyDescent="0.2">
      <c r="A31" s="20" t="s">
        <v>21</v>
      </c>
      <c r="B31" s="14" t="s">
        <v>62</v>
      </c>
      <c r="C31" s="47">
        <v>2024474.72</v>
      </c>
      <c r="D31" s="25">
        <f t="shared" si="0"/>
        <v>1.4509548076632612</v>
      </c>
      <c r="E31" s="47"/>
      <c r="F31" s="25" t="e">
        <f t="shared" si="1"/>
        <v>#DIV/0!</v>
      </c>
      <c r="G31" s="49">
        <f t="shared" si="2"/>
        <v>-2024474.72</v>
      </c>
      <c r="H31" s="25">
        <f t="shared" si="3"/>
        <v>-1</v>
      </c>
      <c r="I31" s="26" t="e">
        <f t="shared" si="5"/>
        <v>#DIV/0!</v>
      </c>
    </row>
    <row r="32" spans="1:9" s="1" customFormat="1" ht="17.100000000000001" customHeight="1" x14ac:dyDescent="0.2">
      <c r="A32" s="18" t="s">
        <v>19</v>
      </c>
      <c r="B32" s="14" t="s">
        <v>63</v>
      </c>
      <c r="C32" s="47">
        <v>116671.01000000001</v>
      </c>
      <c r="D32" s="25">
        <f t="shared" si="0"/>
        <v>8.3618906772235935E-2</v>
      </c>
      <c r="E32" s="47"/>
      <c r="F32" s="25" t="e">
        <f t="shared" si="1"/>
        <v>#DIV/0!</v>
      </c>
      <c r="G32" s="49">
        <f t="shared" si="2"/>
        <v>-116671.01000000001</v>
      </c>
      <c r="H32" s="25">
        <f t="shared" si="3"/>
        <v>-1</v>
      </c>
      <c r="I32" s="26" t="e">
        <f t="shared" si="5"/>
        <v>#DIV/0!</v>
      </c>
    </row>
    <row r="33" spans="1:9" s="1" customFormat="1" ht="17.100000000000001" customHeight="1" x14ac:dyDescent="0.2">
      <c r="A33" s="19" t="s">
        <v>18</v>
      </c>
      <c r="B33" s="6" t="s">
        <v>64</v>
      </c>
      <c r="C33" s="48">
        <f>SUM(C29:C32)</f>
        <v>20395565.190000001</v>
      </c>
      <c r="D33" s="23">
        <f t="shared" si="0"/>
        <v>14.617640356329053</v>
      </c>
      <c r="E33" s="48">
        <f>SUM(E29:E32)</f>
        <v>0</v>
      </c>
      <c r="F33" s="23" t="e">
        <f t="shared" si="1"/>
        <v>#DIV/0!</v>
      </c>
      <c r="G33" s="51">
        <f t="shared" si="2"/>
        <v>-20395565.190000001</v>
      </c>
      <c r="H33" s="54">
        <f t="shared" si="3"/>
        <v>-1</v>
      </c>
      <c r="I33" s="27" t="e">
        <f t="shared" si="5"/>
        <v>#DIV/0!</v>
      </c>
    </row>
    <row r="34" spans="1:9" s="1" customFormat="1" ht="17.100000000000001" customHeight="1" x14ac:dyDescent="0.2">
      <c r="A34" s="15" t="s">
        <v>24</v>
      </c>
      <c r="B34" s="16" t="s">
        <v>65</v>
      </c>
      <c r="C34" s="24">
        <f>C28+C33</f>
        <v>139527069.29999998</v>
      </c>
      <c r="D34" s="24">
        <f>D28+D33</f>
        <v>100</v>
      </c>
      <c r="E34" s="53">
        <f>E28+E33</f>
        <v>0</v>
      </c>
      <c r="F34" s="24" t="e">
        <f>F28+F33</f>
        <v>#DIV/0!</v>
      </c>
      <c r="G34" s="52">
        <f>G28+G33</f>
        <v>-139527069.29999998</v>
      </c>
      <c r="H34" s="29"/>
      <c r="I34" s="28"/>
    </row>
    <row r="36" spans="1:9" x14ac:dyDescent="0.25">
      <c r="B36" s="34"/>
      <c r="C36" s="35"/>
      <c r="E36" s="56"/>
      <c r="F36" s="43"/>
      <c r="G36" s="31"/>
    </row>
    <row r="37" spans="1:9" x14ac:dyDescent="0.25">
      <c r="B37" s="34"/>
      <c r="C37" s="35"/>
      <c r="E37" s="57"/>
    </row>
    <row r="38" spans="1:9" x14ac:dyDescent="0.25">
      <c r="C38" s="36"/>
      <c r="E38" s="36"/>
    </row>
    <row r="39" spans="1:9" x14ac:dyDescent="0.25">
      <c r="C39" s="36"/>
      <c r="E39" s="36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2020-10-30T14:34:24Z</cp:lastPrinted>
  <dcterms:created xsi:type="dcterms:W3CDTF">2018-01-08T12:56:16Z</dcterms:created>
  <dcterms:modified xsi:type="dcterms:W3CDTF">2025-01-30T07:33:09Z</dcterms:modified>
</cp:coreProperties>
</file>