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/Jezici/BS EVLADA 30_0125/"/>
    </mc:Choice>
  </mc:AlternateContent>
  <xr:revisionPtr revIDLastSave="19" documentId="13_ncr:1_{5A21A0D5-3248-42DB-9110-963991BDA842}" xr6:coauthVersionLast="47" xr6:coauthVersionMax="47" xr10:uidLastSave="{12B1A03F-8C10-401C-84F2-6CC44A10BCFF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3" l="1"/>
  <c r="K23" i="43"/>
  <c r="K12" i="43" l="1"/>
  <c r="K13" i="43"/>
  <c r="K14" i="43"/>
  <c r="K15" i="43"/>
  <c r="K16" i="43"/>
  <c r="K17" i="43"/>
  <c r="K18" i="43"/>
  <c r="K19" i="43"/>
  <c r="K20" i="43"/>
  <c r="K21" i="43"/>
  <c r="K22" i="43"/>
  <c r="K11" i="43"/>
  <c r="K12" i="42"/>
  <c r="K13" i="42"/>
  <c r="K14" i="42"/>
  <c r="K15" i="42"/>
  <c r="K16" i="42"/>
  <c r="K17" i="42"/>
  <c r="K18" i="42"/>
  <c r="K19" i="42"/>
  <c r="K20" i="42"/>
  <c r="K11" i="42"/>
  <c r="E25" i="43"/>
  <c r="C25" i="43" l="1"/>
  <c r="M11" i="42" l="1"/>
  <c r="C21" i="42"/>
  <c r="D11" i="42" s="1"/>
  <c r="I21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1"/>
  <c r="K14" i="41"/>
  <c r="K15" i="41"/>
  <c r="K18" i="41"/>
  <c r="K21" i="41"/>
  <c r="K28" i="41"/>
  <c r="K31" i="41"/>
  <c r="K32" i="41"/>
  <c r="K33" i="41"/>
  <c r="K11" i="4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H20" i="42" s="1"/>
  <c r="E21" i="42"/>
  <c r="F19" i="42" s="1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7" i="41" s="1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M21" i="42" l="1"/>
  <c r="N12" i="42" s="1"/>
  <c r="M13" i="41"/>
  <c r="M25" i="43"/>
  <c r="N24" i="43" s="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L12" i="42" s="1"/>
  <c r="M35" i="41" l="1"/>
  <c r="N25" i="41" s="1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<sst xmlns="http://schemas.openxmlformats.org/spreadsheetml/2006/main" count="174" uniqueCount="67">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</sst>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167" fontId="11" fillId="0" borderId="0" xfId="0" applyNumberFormat="1" applyFont="1"/>
    <xf numFmtId="167" fontId="17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8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6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7" t="s">
        <v>7</v>
      </c>
      <c r="C8" s="72" t="s">
        <v>53</v>
      </c>
      <c r="D8" s="72"/>
      <c r="E8" s="73"/>
      <c r="F8" s="73"/>
      <c r="G8" s="72" t="s">
        <v>54</v>
      </c>
      <c r="H8" s="72"/>
      <c r="I8" s="72"/>
      <c r="J8" s="72"/>
      <c r="K8" s="72" t="s">
        <v>55</v>
      </c>
      <c r="L8" s="72"/>
      <c r="M8" s="72"/>
      <c r="N8" s="74"/>
    </row>
    <row r="9" spans="1:14" ht="19.5" customHeight="1" x14ac:dyDescent="0.25">
      <c r="A9" s="5"/>
      <c r="B9" s="68"/>
      <c r="C9" s="70" t="s">
        <v>46</v>
      </c>
      <c r="D9" s="70"/>
      <c r="E9" s="70" t="s">
        <v>20</v>
      </c>
      <c r="F9" s="70"/>
      <c r="G9" s="70" t="s">
        <v>46</v>
      </c>
      <c r="H9" s="70"/>
      <c r="I9" s="70" t="s">
        <v>20</v>
      </c>
      <c r="J9" s="70"/>
      <c r="K9" s="70" t="s">
        <v>46</v>
      </c>
      <c r="L9" s="70"/>
      <c r="M9" s="70" t="s">
        <v>20</v>
      </c>
      <c r="N9" s="71"/>
    </row>
    <row r="10" spans="1:14" ht="18.75" customHeight="1" thickBot="1" x14ac:dyDescent="0.3">
      <c r="A10" s="6"/>
      <c r="B10" s="69"/>
      <c r="C10" s="44" t="s">
        <v>66</v>
      </c>
      <c r="D10" s="49" t="s">
        <v>48</v>
      </c>
      <c r="E10" s="44" t="s">
        <v>66</v>
      </c>
      <c r="F10" s="7" t="s">
        <v>48</v>
      </c>
      <c r="G10" s="44" t="s">
        <v>66</v>
      </c>
      <c r="H10" s="49" t="s">
        <v>48</v>
      </c>
      <c r="I10" s="44" t="s">
        <v>66</v>
      </c>
      <c r="J10" s="7" t="s">
        <v>48</v>
      </c>
      <c r="K10" s="44" t="s">
        <v>66</v>
      </c>
      <c r="L10" s="49" t="s">
        <v>48</v>
      </c>
      <c r="M10" s="44" t="s">
        <v>66</v>
      </c>
      <c r="N10" s="11" t="s">
        <v>48</v>
      </c>
    </row>
    <row r="11" spans="1:14" x14ac:dyDescent="0.25">
      <c r="A11" s="39" t="s">
        <v>22</v>
      </c>
      <c r="B11" s="8" t="s">
        <v>50</v>
      </c>
      <c r="C11" s="46">
        <f>FBiH!C11</f>
        <v>18313</v>
      </c>
      <c r="D11" s="30">
        <f t="shared" ref="D11:D22" si="0">C11/C$35*100</f>
        <v>13.0339781640119</v>
      </c>
      <c r="E11" s="46">
        <f>FBiH!E11</f>
        <v>33919585</v>
      </c>
      <c r="F11" s="30">
        <f t="shared" ref="F11:F22" si="1">E11/E$35*100</f>
        <v>11.755914067236695</v>
      </c>
      <c r="G11" s="46">
        <f>FBiH!G11</f>
        <v>372</v>
      </c>
      <c r="H11" s="60">
        <f t="shared" ref="H11:H22" si="2">G11/G$35*100</f>
        <v>2.4140168721609347</v>
      </c>
      <c r="I11" s="46">
        <f>FBiH!I11</f>
        <v>2912395</v>
      </c>
      <c r="J11" s="30">
        <f t="shared" ref="J11:J22" si="3">I11/I$35*100</f>
        <v>3.317268054333228</v>
      </c>
      <c r="K11" s="46">
        <f>FBiH!K11</f>
        <v>18685</v>
      </c>
      <c r="L11" s="60">
        <f t="shared" ref="L11:L22" si="4">K11/K$35*100</f>
        <v>11.984324490738366</v>
      </c>
      <c r="M11" s="46">
        <f>FBiH!M11</f>
        <v>36831980</v>
      </c>
      <c r="N11" s="30">
        <f t="shared" ref="N11:N22" si="5">M11/M$35*100</f>
        <v>9.7872255153964449</v>
      </c>
    </row>
    <row r="12" spans="1:14" x14ac:dyDescent="0.25">
      <c r="A12" s="39" t="s">
        <v>23</v>
      </c>
      <c r="B12" s="62" t="s">
        <v>61</v>
      </c>
      <c r="C12" s="45">
        <f>FBiH!C12</f>
        <v>27108</v>
      </c>
      <c r="D12" s="30">
        <f t="shared" si="0"/>
        <v>19.293675534867834</v>
      </c>
      <c r="E12" s="45">
        <f>FBiH!E12</f>
        <v>55299743</v>
      </c>
      <c r="F12" s="30">
        <f t="shared" si="1"/>
        <v>19.165889755086155</v>
      </c>
      <c r="G12" s="45">
        <f>FBiH!G12</f>
        <v>0</v>
      </c>
      <c r="H12" s="60">
        <f t="shared" si="2"/>
        <v>0</v>
      </c>
      <c r="I12" s="45">
        <f>FBiH!I12</f>
        <v>0</v>
      </c>
      <c r="J12" s="30">
        <f t="shared" si="3"/>
        <v>0</v>
      </c>
      <c r="K12" s="45">
        <f>FBiH!K12</f>
        <v>27108</v>
      </c>
      <c r="L12" s="60">
        <f t="shared" si="4"/>
        <v>17.386730976448252</v>
      </c>
      <c r="M12" s="45">
        <f>FBiH!M12</f>
        <v>55299743</v>
      </c>
      <c r="N12" s="30">
        <f t="shared" si="5"/>
        <v>14.694595720470796</v>
      </c>
    </row>
    <row r="13" spans="1:14" x14ac:dyDescent="0.25">
      <c r="A13" s="39" t="s">
        <v>24</v>
      </c>
      <c r="B13" s="62" t="s">
        <v>9</v>
      </c>
      <c r="C13" s="45">
        <f>RS!C11</f>
        <v>1664</v>
      </c>
      <c r="D13" s="30">
        <f t="shared" si="0"/>
        <v>1.1843247782949711</v>
      </c>
      <c r="E13" s="45">
        <f>RS!E11</f>
        <v>5708386.71</v>
      </c>
      <c r="F13" s="30">
        <f t="shared" si="1"/>
        <v>1.9784234867648292</v>
      </c>
      <c r="G13" s="45">
        <f>RS!G11</f>
        <v>0</v>
      </c>
      <c r="H13" s="60">
        <f t="shared" si="2"/>
        <v>0</v>
      </c>
      <c r="I13" s="45">
        <f>RS!I11</f>
        <v>0</v>
      </c>
      <c r="J13" s="30">
        <f t="shared" si="3"/>
        <v>0</v>
      </c>
      <c r="K13" s="45">
        <f>RS!K11</f>
        <v>1664</v>
      </c>
      <c r="L13" s="60">
        <f t="shared" si="4"/>
        <v>1.0672687156857714</v>
      </c>
      <c r="M13" s="45">
        <f>RS!M11</f>
        <v>5708386.71</v>
      </c>
      <c r="N13" s="30">
        <f t="shared" si="5"/>
        <v>1.5168684404113482</v>
      </c>
    </row>
    <row r="14" spans="1:14" x14ac:dyDescent="0.25">
      <c r="A14" s="39" t="s">
        <v>25</v>
      </c>
      <c r="B14" s="62" t="s">
        <v>0</v>
      </c>
      <c r="C14" s="45">
        <f>FBiH!C13</f>
        <v>3048</v>
      </c>
      <c r="D14" s="30">
        <f t="shared" si="0"/>
        <v>2.1693641371653074</v>
      </c>
      <c r="E14" s="45">
        <f>FBiH!E13</f>
        <v>7807580</v>
      </c>
      <c r="F14" s="30">
        <f t="shared" si="1"/>
        <v>2.705965876442058</v>
      </c>
      <c r="G14" s="45">
        <f>FBiH!G13</f>
        <v>0</v>
      </c>
      <c r="H14" s="60">
        <f t="shared" si="2"/>
        <v>0</v>
      </c>
      <c r="I14" s="45">
        <f>FBiH!I13</f>
        <v>0</v>
      </c>
      <c r="J14" s="30">
        <f t="shared" si="3"/>
        <v>0</v>
      </c>
      <c r="K14" s="45">
        <f>FBiH!K13</f>
        <v>3048</v>
      </c>
      <c r="L14" s="60">
        <f t="shared" si="4"/>
        <v>1.9549489455590332</v>
      </c>
      <c r="M14" s="45">
        <f>FBiH!M13</f>
        <v>7807580</v>
      </c>
      <c r="N14" s="30">
        <f t="shared" si="5"/>
        <v>2.0746792920038235</v>
      </c>
    </row>
    <row r="15" spans="1:14" x14ac:dyDescent="0.25">
      <c r="A15" s="39" t="s">
        <v>26</v>
      </c>
      <c r="B15" s="8" t="s">
        <v>1</v>
      </c>
      <c r="C15" s="45">
        <f>FBiH!C14</f>
        <v>7043</v>
      </c>
      <c r="D15" s="30">
        <f t="shared" si="0"/>
        <v>5.0127400321703606</v>
      </c>
      <c r="E15" s="45">
        <f>FBiH!E14</f>
        <v>17861390</v>
      </c>
      <c r="F15" s="30">
        <f t="shared" si="1"/>
        <v>6.1904344042358073</v>
      </c>
      <c r="G15" s="45">
        <f>FBiH!G14</f>
        <v>347</v>
      </c>
      <c r="H15" s="60">
        <f t="shared" si="2"/>
        <v>2.2517845554834524</v>
      </c>
      <c r="I15" s="45">
        <f>FBiH!I14</f>
        <v>3073359</v>
      </c>
      <c r="J15" s="30">
        <f t="shared" si="3"/>
        <v>3.5006088220167646</v>
      </c>
      <c r="K15" s="45">
        <f>FBiH!K14</f>
        <v>7390</v>
      </c>
      <c r="L15" s="60">
        <f t="shared" si="4"/>
        <v>4.7398532505515938</v>
      </c>
      <c r="M15" s="45">
        <f>FBiH!M14</f>
        <v>20934749</v>
      </c>
      <c r="N15" s="30">
        <f t="shared" si="5"/>
        <v>5.5629132501489247</v>
      </c>
    </row>
    <row r="16" spans="1:14" x14ac:dyDescent="0.25">
      <c r="A16" s="39" t="s">
        <v>27</v>
      </c>
      <c r="B16" s="8" t="s">
        <v>10</v>
      </c>
      <c r="C16" s="45">
        <f>RS!C12</f>
        <v>2913</v>
      </c>
      <c r="D16" s="30">
        <f t="shared" si="0"/>
        <v>2.0732800956570014</v>
      </c>
      <c r="E16" s="45">
        <f>RS!E12</f>
        <v>7835249.7599999998</v>
      </c>
      <c r="F16" s="30">
        <f t="shared" si="1"/>
        <v>2.7155557143136315</v>
      </c>
      <c r="G16" s="45">
        <f>RS!G12</f>
        <v>0</v>
      </c>
      <c r="H16" s="60">
        <f t="shared" si="2"/>
        <v>0</v>
      </c>
      <c r="I16" s="45">
        <f>RS!I12</f>
        <v>0</v>
      </c>
      <c r="J16" s="30">
        <f t="shared" si="3"/>
        <v>0</v>
      </c>
      <c r="K16" s="45">
        <f>RS!K12</f>
        <v>2913</v>
      </c>
      <c r="L16" s="60">
        <f t="shared" si="4"/>
        <v>1.8683616398994303</v>
      </c>
      <c r="M16" s="45">
        <f>RS!M12</f>
        <v>7835249.7599999998</v>
      </c>
      <c r="N16" s="30">
        <f t="shared" si="5"/>
        <v>2.0820318747614404</v>
      </c>
    </row>
    <row r="17" spans="1:14" x14ac:dyDescent="0.25">
      <c r="A17" s="39" t="s">
        <v>28</v>
      </c>
      <c r="B17" s="8" t="s">
        <v>11</v>
      </c>
      <c r="C17" s="45">
        <f>RS!C13</f>
        <v>4305</v>
      </c>
      <c r="D17" s="30">
        <f t="shared" si="0"/>
        <v>3.0640133236537559</v>
      </c>
      <c r="E17" s="45">
        <f>RS!E13</f>
        <v>12172898.199999999</v>
      </c>
      <c r="F17" s="30">
        <f t="shared" si="1"/>
        <v>4.2189061330915534</v>
      </c>
      <c r="G17" s="45">
        <f>RS!G13</f>
        <v>0</v>
      </c>
      <c r="H17" s="60">
        <f t="shared" si="2"/>
        <v>0</v>
      </c>
      <c r="I17" s="45">
        <f>RS!I13</f>
        <v>0</v>
      </c>
      <c r="J17" s="30">
        <f t="shared" si="3"/>
        <v>0</v>
      </c>
      <c r="K17" s="45">
        <f>RS!K13</f>
        <v>4305</v>
      </c>
      <c r="L17" s="60">
        <f t="shared" si="4"/>
        <v>2.7611729693673355</v>
      </c>
      <c r="M17" s="45">
        <f>RS!M13</f>
        <v>12172898.199999999</v>
      </c>
      <c r="N17" s="30">
        <f t="shared" si="5"/>
        <v>3.2346591157837139</v>
      </c>
    </row>
    <row r="18" spans="1:14" x14ac:dyDescent="0.25">
      <c r="A18" s="39" t="s">
        <v>29</v>
      </c>
      <c r="B18" s="8" t="s">
        <v>2</v>
      </c>
      <c r="C18" s="45">
        <f>FBiH!C15</f>
        <v>12795</v>
      </c>
      <c r="D18" s="30">
        <f t="shared" si="0"/>
        <v>9.1066319340649962</v>
      </c>
      <c r="E18" s="45">
        <f>FBiH!E15</f>
        <v>26864119</v>
      </c>
      <c r="F18" s="30">
        <f t="shared" si="1"/>
        <v>9.3106172866212997</v>
      </c>
      <c r="G18" s="45">
        <f>FBiH!G15</f>
        <v>0</v>
      </c>
      <c r="H18" s="60">
        <f t="shared" si="2"/>
        <v>0</v>
      </c>
      <c r="I18" s="45">
        <f>FBiH!I15</f>
        <v>0</v>
      </c>
      <c r="J18" s="30">
        <f t="shared" si="3"/>
        <v>0</v>
      </c>
      <c r="K18" s="45">
        <f>FBiH!K15</f>
        <v>12795</v>
      </c>
      <c r="L18" s="60">
        <f t="shared" si="4"/>
        <v>8.2065524141823598</v>
      </c>
      <c r="M18" s="45">
        <f>FBiH!M15</f>
        <v>26864119</v>
      </c>
      <c r="N18" s="30">
        <f t="shared" si="5"/>
        <v>7.1385027610637932</v>
      </c>
    </row>
    <row r="19" spans="1:14" x14ac:dyDescent="0.25">
      <c r="A19" s="39" t="s">
        <v>30</v>
      </c>
      <c r="B19" s="8" t="s">
        <v>19</v>
      </c>
      <c r="C19" s="45">
        <f>RS!C14</f>
        <v>1065</v>
      </c>
      <c r="D19" s="30">
        <f t="shared" si="0"/>
        <v>0.75799632745441348</v>
      </c>
      <c r="E19" s="45">
        <f>RS!E14</f>
        <v>3835740.74</v>
      </c>
      <c r="F19" s="30">
        <f t="shared" si="1"/>
        <v>1.3293982966961093</v>
      </c>
      <c r="G19" s="45">
        <f>RS!G14</f>
        <v>0</v>
      </c>
      <c r="H19" s="60">
        <f t="shared" si="2"/>
        <v>0</v>
      </c>
      <c r="I19" s="45">
        <f>RS!I14</f>
        <v>0</v>
      </c>
      <c r="J19" s="30">
        <f t="shared" si="3"/>
        <v>0</v>
      </c>
      <c r="K19" s="45">
        <f>RS!K14</f>
        <v>1065</v>
      </c>
      <c r="L19" s="60">
        <f t="shared" si="4"/>
        <v>0.68307763353686701</v>
      </c>
      <c r="M19" s="45">
        <f>RS!M14</f>
        <v>3835740.74</v>
      </c>
      <c r="N19" s="30">
        <f t="shared" si="5"/>
        <v>1.0192571683893628</v>
      </c>
    </row>
    <row r="20" spans="1:14" x14ac:dyDescent="0.25">
      <c r="A20" s="39" t="s">
        <v>31</v>
      </c>
      <c r="B20" s="8" t="s">
        <v>13</v>
      </c>
      <c r="C20" s="45">
        <f>RS!C15</f>
        <v>1394</v>
      </c>
      <c r="D20" s="30">
        <f t="shared" si="0"/>
        <v>0.99215669527835892</v>
      </c>
      <c r="E20" s="45">
        <f>RS!E15</f>
        <v>4571396.5600000005</v>
      </c>
      <c r="F20" s="30">
        <f t="shared" si="1"/>
        <v>1.5843632853002605</v>
      </c>
      <c r="G20" s="45">
        <f>RS!G15</f>
        <v>1553</v>
      </c>
      <c r="H20" s="60">
        <f t="shared" si="2"/>
        <v>10.077871512005192</v>
      </c>
      <c r="I20" s="45">
        <f>RS!I15</f>
        <v>11413326.9</v>
      </c>
      <c r="J20" s="30">
        <f t="shared" si="3"/>
        <v>12.999975868325587</v>
      </c>
      <c r="K20" s="45">
        <f>RS!K15</f>
        <v>2947</v>
      </c>
      <c r="L20" s="60">
        <f t="shared" si="4"/>
        <v>1.8901688131766639</v>
      </c>
      <c r="M20" s="45">
        <f>RS!M15</f>
        <v>15984723.460000001</v>
      </c>
      <c r="N20" s="30">
        <f t="shared" si="5"/>
        <v>4.2475613123233709</v>
      </c>
    </row>
    <row r="21" spans="1:14" x14ac:dyDescent="0.25">
      <c r="A21" s="39" t="s">
        <v>32</v>
      </c>
      <c r="B21" s="8" t="s">
        <v>3</v>
      </c>
      <c r="C21" s="45">
        <f>FBiH!C16</f>
        <v>3956</v>
      </c>
      <c r="D21" s="30">
        <f t="shared" si="0"/>
        <v>2.8156182830137646</v>
      </c>
      <c r="E21" s="45">
        <f>FBiH!E16</f>
        <v>8514056</v>
      </c>
      <c r="F21" s="30">
        <f t="shared" si="1"/>
        <v>2.950817667717367</v>
      </c>
      <c r="G21" s="45">
        <f>FBiH!G16</f>
        <v>2020</v>
      </c>
      <c r="H21" s="60">
        <f t="shared" si="2"/>
        <v>13.108371187540557</v>
      </c>
      <c r="I21" s="45">
        <f>FBiH!I16</f>
        <v>18379480</v>
      </c>
      <c r="J21" s="30">
        <f t="shared" si="3"/>
        <v>20.934544201338237</v>
      </c>
      <c r="K21" s="45">
        <f>FBiH!K16</f>
        <v>5976</v>
      </c>
      <c r="L21" s="60">
        <f t="shared" si="4"/>
        <v>3.8329313971984198</v>
      </c>
      <c r="M21" s="45">
        <f>FBiH!M16</f>
        <v>26893536</v>
      </c>
      <c r="N21" s="30">
        <f t="shared" si="5"/>
        <v>7.1463196314298845</v>
      </c>
    </row>
    <row r="22" spans="1:14" x14ac:dyDescent="0.25">
      <c r="A22" s="39" t="s">
        <v>33</v>
      </c>
      <c r="B22" s="8" t="s">
        <v>14</v>
      </c>
      <c r="C22" s="45">
        <f>RS!C16</f>
        <v>657</v>
      </c>
      <c r="D22" s="30">
        <f t="shared" si="0"/>
        <v>0.46760900200708883</v>
      </c>
      <c r="E22" s="45">
        <f>RS!E16</f>
        <v>2176545.0099999998</v>
      </c>
      <c r="F22" s="30">
        <f t="shared" si="1"/>
        <v>0.75435109542268375</v>
      </c>
      <c r="G22" s="45">
        <f>RS!G16</f>
        <v>0</v>
      </c>
      <c r="H22" s="61">
        <f t="shared" si="2"/>
        <v>0</v>
      </c>
      <c r="I22" s="45">
        <f>RS!I16</f>
        <v>0</v>
      </c>
      <c r="J22" s="30">
        <f t="shared" si="3"/>
        <v>0</v>
      </c>
      <c r="K22" s="45">
        <f>RS!K16</f>
        <v>657</v>
      </c>
      <c r="L22" s="61">
        <f t="shared" si="4"/>
        <v>0.42139155421006719</v>
      </c>
      <c r="M22" s="45">
        <f>RS!M16</f>
        <v>2176545.0099999998</v>
      </c>
      <c r="N22" s="30">
        <f t="shared" si="5"/>
        <v>0.57836523741815693</v>
      </c>
    </row>
    <row r="23" spans="1:14" x14ac:dyDescent="0.25">
      <c r="A23" s="39" t="s">
        <v>34</v>
      </c>
      <c r="B23" s="8" t="s">
        <v>15</v>
      </c>
      <c r="C23" s="45">
        <f>RS!C17</f>
        <v>2862</v>
      </c>
      <c r="D23" s="30">
        <f t="shared" ref="D23:D34" si="6">C23/C$35*100</f>
        <v>2.0369816799760856</v>
      </c>
      <c r="E23" s="45">
        <f>RS!E17</f>
        <v>7919715.1400000006</v>
      </c>
      <c r="F23" s="30">
        <f t="shared" ref="F23:F34" si="7">E23/E$35*100</f>
        <v>2.7448298858265345</v>
      </c>
      <c r="G23" s="45">
        <f>RS!G17</f>
        <v>0</v>
      </c>
      <c r="H23" s="61">
        <f t="shared" ref="H23:H34" si="8">G23/G$35*100</f>
        <v>0</v>
      </c>
      <c r="I23" s="45">
        <f>RS!I17</f>
        <v>0</v>
      </c>
      <c r="J23" s="30">
        <f t="shared" ref="J23:J34" si="9">I23/I$35*100</f>
        <v>0</v>
      </c>
      <c r="K23" s="45">
        <f>RS!K17</f>
        <v>2862</v>
      </c>
      <c r="L23" s="61">
        <f t="shared" ref="L23:L34" si="10">K23/K$35*100</f>
        <v>1.8356508799835807</v>
      </c>
      <c r="M23" s="45">
        <f>RS!M17</f>
        <v>7919715.1400000006</v>
      </c>
      <c r="N23" s="30">
        <f t="shared" ref="N23:N34" si="11">M23/M$35*100</f>
        <v>2.1044765470897717</v>
      </c>
    </row>
    <row r="24" spans="1:14" x14ac:dyDescent="0.25">
      <c r="A24" s="39" t="s">
        <v>35</v>
      </c>
      <c r="B24" s="8" t="s">
        <v>16</v>
      </c>
      <c r="C24" s="45">
        <f>RS!C18</f>
        <v>1403</v>
      </c>
      <c r="D24" s="30">
        <f t="shared" si="6"/>
        <v>0.99856229804557939</v>
      </c>
      <c r="E24" s="45">
        <f>RS!E18</f>
        <v>4716289.7300000004</v>
      </c>
      <c r="F24" s="30">
        <f t="shared" si="7"/>
        <v>1.6345806348182315</v>
      </c>
      <c r="G24" s="45">
        <f>RS!G18</f>
        <v>0</v>
      </c>
      <c r="H24" s="61">
        <f t="shared" si="8"/>
        <v>0</v>
      </c>
      <c r="I24" s="45">
        <f>RS!I18</f>
        <v>0</v>
      </c>
      <c r="J24" s="30">
        <f t="shared" si="9"/>
        <v>0</v>
      </c>
      <c r="K24" s="45">
        <f>RS!K18</f>
        <v>1403</v>
      </c>
      <c r="L24" s="61">
        <f t="shared" si="10"/>
        <v>0.89986659141053937</v>
      </c>
      <c r="M24" s="45">
        <f>RS!M18</f>
        <v>4716289.7300000004</v>
      </c>
      <c r="N24" s="30">
        <f t="shared" si="11"/>
        <v>1.2532421874538977</v>
      </c>
    </row>
    <row r="25" spans="1:14" x14ac:dyDescent="0.25">
      <c r="A25" s="39" t="s">
        <v>36</v>
      </c>
      <c r="B25" s="8" t="s">
        <v>8</v>
      </c>
      <c r="C25" s="45">
        <f>RS!C19</f>
        <v>3548</v>
      </c>
      <c r="D25" s="30">
        <f t="shared" si="6"/>
        <v>2.52523095756644</v>
      </c>
      <c r="E25" s="45">
        <f>RS!E19</f>
        <v>9043466.3100000005</v>
      </c>
      <c r="F25" s="30">
        <f t="shared" si="7"/>
        <v>3.1343016965069039</v>
      </c>
      <c r="G25" s="45">
        <f>RS!G19</f>
        <v>0</v>
      </c>
      <c r="H25" s="61">
        <f t="shared" si="8"/>
        <v>0</v>
      </c>
      <c r="I25" s="45">
        <f>RS!I19</f>
        <v>0</v>
      </c>
      <c r="J25" s="30">
        <f t="shared" si="9"/>
        <v>0</v>
      </c>
      <c r="K25" s="45">
        <f>RS!K19</f>
        <v>3548</v>
      </c>
      <c r="L25" s="61">
        <f t="shared" si="10"/>
        <v>2.2756426702242294</v>
      </c>
      <c r="M25" s="45">
        <f>RS!M19</f>
        <v>9043466.3100000005</v>
      </c>
      <c r="N25" s="30">
        <f t="shared" si="11"/>
        <v>2.4030867799358098</v>
      </c>
    </row>
    <row r="26" spans="1:14" x14ac:dyDescent="0.25">
      <c r="A26" s="39" t="s">
        <v>37</v>
      </c>
      <c r="B26" s="8" t="s">
        <v>12</v>
      </c>
      <c r="C26" s="45">
        <f>RS!C20</f>
        <v>1070</v>
      </c>
      <c r="D26" s="30">
        <f t="shared" si="6"/>
        <v>0.76155499565842477</v>
      </c>
      <c r="E26" s="45">
        <f>RS!E20</f>
        <v>3656888.03</v>
      </c>
      <c r="F26" s="30">
        <f t="shared" si="7"/>
        <v>1.2674111854312629</v>
      </c>
      <c r="G26" s="45">
        <f>RS!G20</f>
        <v>0</v>
      </c>
      <c r="H26" s="61">
        <f t="shared" si="8"/>
        <v>0</v>
      </c>
      <c r="I26" s="45">
        <f>RS!I20</f>
        <v>0</v>
      </c>
      <c r="J26" s="30">
        <f t="shared" si="9"/>
        <v>0</v>
      </c>
      <c r="K26" s="45">
        <f>RS!K20</f>
        <v>1070</v>
      </c>
      <c r="L26" s="61">
        <f t="shared" si="10"/>
        <v>0.6862845707835189</v>
      </c>
      <c r="M26" s="45">
        <f>RS!M20</f>
        <v>3656888.03</v>
      </c>
      <c r="N26" s="30">
        <f t="shared" si="11"/>
        <v>0.97173130073821279</v>
      </c>
    </row>
    <row r="27" spans="1:14" x14ac:dyDescent="0.25">
      <c r="A27" s="39" t="s">
        <v>38</v>
      </c>
      <c r="B27" s="8" t="s">
        <v>52</v>
      </c>
      <c r="C27" s="45">
        <f>RS!C21</f>
        <v>2314</v>
      </c>
      <c r="D27" s="30">
        <f t="shared" si="6"/>
        <v>1.6469516448164438</v>
      </c>
      <c r="E27" s="45">
        <f>RS!E21</f>
        <v>6291201.2199999997</v>
      </c>
      <c r="F27" s="30">
        <f t="shared" si="7"/>
        <v>2.1804164444233223</v>
      </c>
      <c r="G27" s="45">
        <f>RS!G21</f>
        <v>0</v>
      </c>
      <c r="H27" s="61">
        <f t="shared" si="8"/>
        <v>0</v>
      </c>
      <c r="I27" s="45">
        <f>RS!I21</f>
        <v>0</v>
      </c>
      <c r="J27" s="30">
        <f t="shared" si="9"/>
        <v>0</v>
      </c>
      <c r="K27" s="45">
        <f>RS!K21</f>
        <v>2314</v>
      </c>
      <c r="L27" s="61">
        <f t="shared" si="10"/>
        <v>1.484170557750526</v>
      </c>
      <c r="M27" s="45">
        <f>RS!M21</f>
        <v>6291201.2199999997</v>
      </c>
      <c r="N27" s="30">
        <f t="shared" si="11"/>
        <v>1.6717375797575162</v>
      </c>
    </row>
    <row r="28" spans="1:14" x14ac:dyDescent="0.25">
      <c r="A28" s="39" t="s">
        <v>39</v>
      </c>
      <c r="B28" s="8" t="s">
        <v>4</v>
      </c>
      <c r="C28" s="45">
        <f>FBiH!C17</f>
        <v>10705</v>
      </c>
      <c r="D28" s="30">
        <f t="shared" si="6"/>
        <v>7.6191086247882591</v>
      </c>
      <c r="E28" s="45">
        <f>FBiH!E17</f>
        <v>27862332</v>
      </c>
      <c r="F28" s="30">
        <f t="shared" si="7"/>
        <v>9.6565798403730216</v>
      </c>
      <c r="G28" s="45">
        <f>FBiH!G17</f>
        <v>637</v>
      </c>
      <c r="H28" s="61">
        <f t="shared" si="8"/>
        <v>4.1336794289422452</v>
      </c>
      <c r="I28" s="45">
        <f>FBiH!I17</f>
        <v>2610443</v>
      </c>
      <c r="J28" s="30">
        <f t="shared" si="9"/>
        <v>2.9733395269384113</v>
      </c>
      <c r="K28" s="45">
        <f>FBiH!K17</f>
        <v>11342</v>
      </c>
      <c r="L28" s="61">
        <f t="shared" si="10"/>
        <v>7.2746164503053006</v>
      </c>
      <c r="M28" s="45">
        <f>FBiH!M17</f>
        <v>30472775</v>
      </c>
      <c r="N28" s="30">
        <f t="shared" si="11"/>
        <v>8.0974175432581941</v>
      </c>
    </row>
    <row r="29" spans="1:14" x14ac:dyDescent="0.25">
      <c r="A29" s="39" t="s">
        <v>40</v>
      </c>
      <c r="B29" s="8" t="s">
        <v>18</v>
      </c>
      <c r="C29" s="45">
        <f>RS!C22</f>
        <v>289</v>
      </c>
      <c r="D29" s="30">
        <f t="shared" si="6"/>
        <v>0.20569102219185495</v>
      </c>
      <c r="E29" s="45">
        <f>RS!E22</f>
        <v>1114687.04</v>
      </c>
      <c r="F29" s="30">
        <f t="shared" si="7"/>
        <v>0.38633034732301214</v>
      </c>
      <c r="G29" s="45">
        <f>RS!G22</f>
        <v>0</v>
      </c>
      <c r="H29" s="61">
        <f t="shared" si="8"/>
        <v>0</v>
      </c>
      <c r="I29" s="45">
        <f>RS!I22</f>
        <v>0</v>
      </c>
      <c r="J29" s="30">
        <f t="shared" si="9"/>
        <v>0</v>
      </c>
      <c r="K29" s="45">
        <f>RS!K22</f>
        <v>289</v>
      </c>
      <c r="L29" s="61">
        <f t="shared" si="10"/>
        <v>0.18536097285648315</v>
      </c>
      <c r="M29" s="45">
        <f>RS!M22</f>
        <v>1114687.04</v>
      </c>
      <c r="N29" s="30">
        <f t="shared" si="11"/>
        <v>0.29620165518035518</v>
      </c>
    </row>
    <row r="30" spans="1:14" x14ac:dyDescent="0.25">
      <c r="A30" s="39" t="s">
        <v>41</v>
      </c>
      <c r="B30" s="8" t="s">
        <v>17</v>
      </c>
      <c r="C30" s="45">
        <f>RS!C23</f>
        <v>1922</v>
      </c>
      <c r="D30" s="30">
        <f t="shared" si="6"/>
        <v>1.3679520576219555</v>
      </c>
      <c r="E30" s="45">
        <f>RS!E23</f>
        <v>4777570.75</v>
      </c>
      <c r="F30" s="30">
        <f t="shared" si="7"/>
        <v>1.6558195268940812</v>
      </c>
      <c r="G30" s="45">
        <f>RS!G23</f>
        <v>0</v>
      </c>
      <c r="H30" s="61">
        <f t="shared" si="8"/>
        <v>0</v>
      </c>
      <c r="I30" s="45">
        <f>RS!I23</f>
        <v>0</v>
      </c>
      <c r="J30" s="30">
        <f t="shared" si="9"/>
        <v>0</v>
      </c>
      <c r="K30" s="45">
        <f>RS!K23</f>
        <v>1922</v>
      </c>
      <c r="L30" s="61">
        <f t="shared" si="10"/>
        <v>1.2327466776130125</v>
      </c>
      <c r="M30" s="45">
        <f>RS!M23</f>
        <v>4777570.75</v>
      </c>
      <c r="N30" s="30">
        <f t="shared" si="11"/>
        <v>1.2695261657399828</v>
      </c>
    </row>
    <row r="31" spans="1:14" x14ac:dyDescent="0.25">
      <c r="A31" s="39" t="s">
        <v>42</v>
      </c>
      <c r="B31" s="8" t="s">
        <v>5</v>
      </c>
      <c r="C31" s="45">
        <f>FBiH!C18</f>
        <v>10155</v>
      </c>
      <c r="D31" s="30">
        <f t="shared" si="6"/>
        <v>7.2276551223470129</v>
      </c>
      <c r="E31" s="45">
        <f>FBiH!E18</f>
        <v>13401203</v>
      </c>
      <c r="F31" s="30">
        <f t="shared" si="7"/>
        <v>4.6446143390490953</v>
      </c>
      <c r="G31" s="45">
        <f>FBiH!G18</f>
        <v>4169</v>
      </c>
      <c r="H31" s="61">
        <f t="shared" si="8"/>
        <v>27.053861129136926</v>
      </c>
      <c r="I31" s="45">
        <f>FBiH!I18</f>
        <v>10653288</v>
      </c>
      <c r="J31" s="30">
        <f t="shared" si="9"/>
        <v>12.13427847390602</v>
      </c>
      <c r="K31" s="45">
        <f>FBiH!K18</f>
        <v>14324</v>
      </c>
      <c r="L31" s="61">
        <f t="shared" si="10"/>
        <v>9.1872338242085281</v>
      </c>
      <c r="M31" s="45">
        <f>FBiH!M18</f>
        <v>24054491</v>
      </c>
      <c r="N31" s="30">
        <f t="shared" si="11"/>
        <v>6.3919107274459357</v>
      </c>
    </row>
    <row r="32" spans="1:14" x14ac:dyDescent="0.25">
      <c r="A32" s="39" t="s">
        <v>43</v>
      </c>
      <c r="B32" s="8" t="s">
        <v>6</v>
      </c>
      <c r="C32" s="45">
        <f>FBiH!C19</f>
        <v>17236</v>
      </c>
      <c r="D32" s="30">
        <f t="shared" si="6"/>
        <v>12.267441032867859</v>
      </c>
      <c r="E32" s="45">
        <f>FBiH!E19</f>
        <v>13729104</v>
      </c>
      <c r="F32" s="30">
        <f t="shared" si="7"/>
        <v>4.758258889197954</v>
      </c>
      <c r="G32" s="45">
        <f>FBiH!G19</f>
        <v>2907</v>
      </c>
      <c r="H32" s="61">
        <f t="shared" si="8"/>
        <v>18.864373783257623</v>
      </c>
      <c r="I32" s="45">
        <f>FBiH!I19</f>
        <v>18734405</v>
      </c>
      <c r="J32" s="30">
        <f t="shared" si="9"/>
        <v>21.338809887889759</v>
      </c>
      <c r="K32" s="45">
        <f>FBiH!K19</f>
        <v>20143</v>
      </c>
      <c r="L32" s="61">
        <f t="shared" si="10"/>
        <v>12.919467391862078</v>
      </c>
      <c r="M32" s="45">
        <f>FBiH!M19</f>
        <v>32463509</v>
      </c>
      <c r="N32" s="30">
        <f t="shared" si="11"/>
        <v>8.6264079097594557</v>
      </c>
    </row>
    <row r="33" spans="1:14" x14ac:dyDescent="0.25">
      <c r="A33" s="39" t="s">
        <v>44</v>
      </c>
      <c r="B33" s="8" t="s">
        <v>56</v>
      </c>
      <c r="C33" s="45">
        <f>FBiH!C20</f>
        <v>602</v>
      </c>
      <c r="D33" s="30">
        <f t="shared" si="6"/>
        <v>0.42846365176296419</v>
      </c>
      <c r="E33" s="45">
        <f>FBiH!E20</f>
        <v>435722</v>
      </c>
      <c r="F33" s="30">
        <f t="shared" si="7"/>
        <v>0.15101335671425542</v>
      </c>
      <c r="G33" s="45">
        <f>FBiH!G20</f>
        <v>3163</v>
      </c>
      <c r="H33" s="61">
        <f t="shared" si="8"/>
        <v>20.525632706035044</v>
      </c>
      <c r="I33" s="45">
        <f>FBiH!I20</f>
        <v>18584115</v>
      </c>
      <c r="J33" s="30">
        <f t="shared" si="9"/>
        <v>21.167626990004777</v>
      </c>
      <c r="K33" s="45">
        <f>FBiH!K20</f>
        <v>3765</v>
      </c>
      <c r="L33" s="61">
        <f t="shared" si="10"/>
        <v>2.4148237467289242</v>
      </c>
      <c r="M33" s="45">
        <f>FBiH!M20</f>
        <v>19019837</v>
      </c>
      <c r="N33" s="30">
        <f t="shared" si="11"/>
        <v>5.0540707826481599</v>
      </c>
    </row>
    <row r="34" spans="1:14" x14ac:dyDescent="0.25">
      <c r="A34" s="39" t="s">
        <v>45</v>
      </c>
      <c r="B34" s="8" t="s">
        <v>21</v>
      </c>
      <c r="C34" s="45">
        <f>RS!C24</f>
        <v>4135</v>
      </c>
      <c r="D34" s="30">
        <f t="shared" si="6"/>
        <v>2.9430186047173708</v>
      </c>
      <c r="E34" s="45">
        <f>RS!E24</f>
        <v>9017224.5700000003</v>
      </c>
      <c r="F34" s="30">
        <f t="shared" si="7"/>
        <v>3.1252067845138836</v>
      </c>
      <c r="G34" s="45">
        <f>RS!G24</f>
        <v>242</v>
      </c>
      <c r="H34" s="61">
        <f t="shared" si="8"/>
        <v>1.5704088254380273</v>
      </c>
      <c r="I34" s="45">
        <f>RS!I24</f>
        <v>1434173.38</v>
      </c>
      <c r="J34" s="30">
        <f t="shared" si="9"/>
        <v>1.6335481752472136</v>
      </c>
      <c r="K34" s="45">
        <f>RS!K24</f>
        <v>4377</v>
      </c>
      <c r="L34" s="61">
        <f t="shared" si="10"/>
        <v>2.8073528657191238</v>
      </c>
      <c r="M34" s="45">
        <f>RS!M24</f>
        <v>10451397.949999999</v>
      </c>
      <c r="N34" s="30">
        <f t="shared" si="11"/>
        <v>2.7772112356653675</v>
      </c>
    </row>
    <row r="35" spans="1:14" ht="15.75" thickBot="1" x14ac:dyDescent="0.3">
      <c r="A35" s="51"/>
      <c r="B35" s="52" t="s">
        <v>51</v>
      </c>
      <c r="C35" s="57">
        <f t="shared" ref="C35:N35" si="12">SUM(C11:C34)</f>
        <v>140502</v>
      </c>
      <c r="D35" s="53">
        <f t="shared" si="12"/>
        <v>100.00000000000001</v>
      </c>
      <c r="E35" s="57">
        <f t="shared" si="12"/>
        <v>288532093.76999998</v>
      </c>
      <c r="F35" s="53">
        <f t="shared" si="12"/>
        <v>100.00000000000001</v>
      </c>
      <c r="G35" s="57">
        <f t="shared" si="12"/>
        <v>15410</v>
      </c>
      <c r="H35" s="53">
        <f t="shared" si="12"/>
        <v>99.999999999999986</v>
      </c>
      <c r="I35" s="57">
        <f t="shared" si="12"/>
        <v>87794985.280000001</v>
      </c>
      <c r="J35" s="54">
        <f t="shared" si="12"/>
        <v>100</v>
      </c>
      <c r="K35" s="57">
        <f t="shared" si="12"/>
        <v>155912</v>
      </c>
      <c r="L35" s="53">
        <f t="shared" si="12"/>
        <v>100.00000000000001</v>
      </c>
      <c r="M35" s="57">
        <f>SUM(M11:M34)+1</f>
        <v>376327080.04999995</v>
      </c>
      <c r="N35" s="54">
        <f t="shared" si="12"/>
        <v>99.9999997342737</v>
      </c>
    </row>
    <row r="38" spans="1:14" x14ac:dyDescent="0.25">
      <c r="A38" t="s">
        <v>59</v>
      </c>
      <c r="B38" s="40"/>
    </row>
    <row r="39" spans="1:14" x14ac:dyDescent="0.25">
      <c r="A39" t="s">
        <v>60</v>
      </c>
      <c r="C39" s="12"/>
      <c r="D39" s="12"/>
      <c r="H39" s="13"/>
      <c r="I39" s="13"/>
    </row>
    <row r="40" spans="1:14" x14ac:dyDescent="0.25">
      <c r="C40" s="34"/>
    </row>
    <row r="41" spans="1:14" x14ac:dyDescent="0.25">
      <c r="B41" s="42"/>
      <c r="C41" s="9"/>
    </row>
    <row r="42" spans="1:14" x14ac:dyDescent="0.25">
      <c r="B42" s="42"/>
    </row>
    <row r="43" spans="1:14" x14ac:dyDescent="0.25">
      <c r="B43" s="42"/>
      <c r="C43" s="9"/>
      <c r="E43" s="35"/>
      <c r="F43" s="35"/>
    </row>
    <row r="44" spans="1:14" x14ac:dyDescent="0.25">
      <c r="B44" s="42"/>
      <c r="C44" s="9"/>
      <c r="D44" s="18"/>
      <c r="I44" s="9"/>
    </row>
    <row r="45" spans="1:14" x14ac:dyDescent="0.25">
      <c r="B45" s="42"/>
      <c r="C45" s="9"/>
      <c r="I45" s="9"/>
    </row>
    <row r="46" spans="1:14" x14ac:dyDescent="0.25">
      <c r="B46" s="42"/>
    </row>
    <row r="47" spans="1:14" x14ac:dyDescent="0.25">
      <c r="B47" s="42"/>
    </row>
    <row r="48" spans="1:14" x14ac:dyDescent="0.25">
      <c r="B48" s="42"/>
    </row>
    <row r="49" spans="2:4" x14ac:dyDescent="0.25">
      <c r="B49" s="42"/>
      <c r="D49" s="43"/>
    </row>
    <row r="50" spans="2:4" x14ac:dyDescent="0.25">
      <c r="B50" s="42"/>
    </row>
    <row r="51" spans="2:4" x14ac:dyDescent="0.25">
      <c r="B51" s="42"/>
    </row>
    <row r="52" spans="2:4" x14ac:dyDescent="0.25">
      <c r="B52" s="42"/>
    </row>
    <row r="53" spans="2:4" x14ac:dyDescent="0.25">
      <c r="B53" s="42"/>
    </row>
    <row r="54" spans="2:4" x14ac:dyDescent="0.25">
      <c r="B54" s="42"/>
    </row>
    <row r="55" spans="2:4" x14ac:dyDescent="0.25">
      <c r="B55" s="42"/>
    </row>
    <row r="56" spans="2:4" x14ac:dyDescent="0.25">
      <c r="B56" s="42"/>
    </row>
    <row r="57" spans="2:4" x14ac:dyDescent="0.25">
      <c r="B57" s="42"/>
    </row>
    <row r="58" spans="2:4" x14ac:dyDescent="0.25">
      <c r="B58" s="42"/>
    </row>
    <row r="59" spans="2:4" x14ac:dyDescent="0.25">
      <c r="B59" s="42"/>
    </row>
    <row r="60" spans="2:4" x14ac:dyDescent="0.25">
      <c r="B60" s="42"/>
    </row>
    <row r="61" spans="2:4" x14ac:dyDescent="0.25">
      <c r="B61" s="42"/>
    </row>
    <row r="62" spans="2:4" x14ac:dyDescent="0.25">
      <c r="B62" s="42"/>
    </row>
    <row r="63" spans="2:4" x14ac:dyDescent="0.25">
      <c r="B63" s="42"/>
    </row>
    <row r="64" spans="2:4" x14ac:dyDescent="0.25">
      <c r="B64" s="42"/>
    </row>
    <row r="65" spans="2:5" x14ac:dyDescent="0.25">
      <c r="B65" s="42"/>
    </row>
    <row r="66" spans="2:5" x14ac:dyDescent="0.25">
      <c r="B66" s="42"/>
    </row>
    <row r="67" spans="2:5" x14ac:dyDescent="0.25">
      <c r="B67" s="42"/>
    </row>
    <row r="68" spans="2:5" x14ac:dyDescent="0.25">
      <c r="B68" s="42"/>
    </row>
    <row r="69" spans="2:5" x14ac:dyDescent="0.25">
      <c r="B69" s="42"/>
    </row>
    <row r="70" spans="2:5" x14ac:dyDescent="0.25">
      <c r="B70" s="42"/>
    </row>
    <row r="71" spans="2:5" x14ac:dyDescent="0.25">
      <c r="B71" s="42"/>
    </row>
    <row r="72" spans="2:5" x14ac:dyDescent="0.25">
      <c r="B72" s="42"/>
    </row>
    <row r="73" spans="2:5" x14ac:dyDescent="0.25">
      <c r="B73" s="42"/>
    </row>
    <row r="74" spans="2:5" x14ac:dyDescent="0.25">
      <c r="E74" s="41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E11:M14 M35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6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5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7"/>
      <c r="K7" s="3"/>
      <c r="L7" s="3"/>
    </row>
    <row r="8" spans="1:14" ht="19.5" customHeight="1" x14ac:dyDescent="0.25">
      <c r="A8" s="4"/>
      <c r="B8" s="67" t="s">
        <v>7</v>
      </c>
      <c r="C8" s="72" t="s">
        <v>53</v>
      </c>
      <c r="D8" s="72"/>
      <c r="E8" s="73"/>
      <c r="F8" s="73"/>
      <c r="G8" s="72" t="s">
        <v>54</v>
      </c>
      <c r="H8" s="72"/>
      <c r="I8" s="72"/>
      <c r="J8" s="72"/>
      <c r="K8" s="72" t="s">
        <v>55</v>
      </c>
      <c r="L8" s="72"/>
      <c r="M8" s="72"/>
      <c r="N8" s="74"/>
    </row>
    <row r="9" spans="1:14" ht="19.5" customHeight="1" x14ac:dyDescent="0.25">
      <c r="A9" s="5"/>
      <c r="B9" s="68"/>
      <c r="C9" s="70" t="s">
        <v>46</v>
      </c>
      <c r="D9" s="70"/>
      <c r="E9" s="70" t="s">
        <v>20</v>
      </c>
      <c r="F9" s="70"/>
      <c r="G9" s="70" t="s">
        <v>46</v>
      </c>
      <c r="H9" s="70"/>
      <c r="I9" s="70" t="s">
        <v>20</v>
      </c>
      <c r="J9" s="70"/>
      <c r="K9" s="70" t="s">
        <v>46</v>
      </c>
      <c r="L9" s="70"/>
      <c r="M9" s="70" t="s">
        <v>20</v>
      </c>
      <c r="N9" s="71"/>
    </row>
    <row r="10" spans="1:14" ht="18.75" customHeight="1" thickBot="1" x14ac:dyDescent="0.3">
      <c r="A10" s="6"/>
      <c r="B10" s="69"/>
      <c r="C10" s="44" t="s">
        <v>66</v>
      </c>
      <c r="D10" s="49" t="s">
        <v>48</v>
      </c>
      <c r="E10" s="44" t="s">
        <v>66</v>
      </c>
      <c r="F10" s="7" t="s">
        <v>48</v>
      </c>
      <c r="G10" s="44" t="s">
        <v>66</v>
      </c>
      <c r="H10" s="49" t="s">
        <v>48</v>
      </c>
      <c r="I10" s="44" t="s">
        <v>66</v>
      </c>
      <c r="J10" s="7" t="s">
        <v>48</v>
      </c>
      <c r="K10" s="44" t="s">
        <v>66</v>
      </c>
      <c r="L10" s="49" t="s">
        <v>48</v>
      </c>
      <c r="M10" s="44" t="s">
        <v>66</v>
      </c>
      <c r="N10" s="11" t="s">
        <v>48</v>
      </c>
    </row>
    <row r="11" spans="1:14" x14ac:dyDescent="0.25">
      <c r="A11" s="39" t="s">
        <v>22</v>
      </c>
      <c r="B11" s="8" t="s">
        <v>50</v>
      </c>
      <c r="C11" s="46">
        <v>18313</v>
      </c>
      <c r="D11" s="30">
        <f t="shared" ref="D11:D20" si="0">C11/C$21*100</f>
        <v>16.503996899811646</v>
      </c>
      <c r="E11" s="47">
        <v>33919585</v>
      </c>
      <c r="F11" s="30">
        <f t="shared" ref="F11:F20" si="1">E11/E$21*100</f>
        <v>16.490246420092397</v>
      </c>
      <c r="G11" s="47">
        <v>372</v>
      </c>
      <c r="H11" s="59">
        <f t="shared" ref="H11:H20" si="2">G11/G$21*100</f>
        <v>2.7322805728975395</v>
      </c>
      <c r="I11" s="47">
        <v>2912395</v>
      </c>
      <c r="J11" s="30">
        <f t="shared" ref="J11:J20" si="3">I11/I$21*100</f>
        <v>3.8859142504915276</v>
      </c>
      <c r="K11" s="47">
        <f>C11+G11</f>
        <v>18685</v>
      </c>
      <c r="L11" s="59">
        <f t="shared" ref="L11:L20" si="4">K11/K$21*100</f>
        <v>14.998876188029797</v>
      </c>
      <c r="M11" s="47">
        <f>E11+I11</f>
        <v>36831980</v>
      </c>
      <c r="N11" s="30">
        <f t="shared" ref="N11:N20" si="5">M11/M$21*100</f>
        <v>13.124171768264215</v>
      </c>
    </row>
    <row r="12" spans="1:14" x14ac:dyDescent="0.25">
      <c r="A12" s="39" t="s">
        <v>23</v>
      </c>
      <c r="B12" s="62" t="s">
        <v>64</v>
      </c>
      <c r="C12" s="45">
        <v>27108</v>
      </c>
      <c r="D12" s="30">
        <f t="shared" si="0"/>
        <v>24.430205207234977</v>
      </c>
      <c r="E12" s="47">
        <v>55299743</v>
      </c>
      <c r="F12" s="30">
        <f t="shared" si="1"/>
        <v>26.884361616976733</v>
      </c>
      <c r="G12" s="47">
        <v>0</v>
      </c>
      <c r="H12" s="59">
        <f t="shared" si="2"/>
        <v>0</v>
      </c>
      <c r="I12" s="47">
        <v>0</v>
      </c>
      <c r="J12" s="30">
        <f t="shared" si="3"/>
        <v>0</v>
      </c>
      <c r="K12" s="47">
        <f t="shared" ref="K12:K20" si="6">C12+G12</f>
        <v>27108</v>
      </c>
      <c r="L12" s="59">
        <f t="shared" si="4"/>
        <v>21.760210634472131</v>
      </c>
      <c r="M12" s="47">
        <f t="shared" ref="M12:M20" si="7">E12+I12</f>
        <v>55299743</v>
      </c>
      <c r="N12" s="30">
        <f t="shared" si="5"/>
        <v>19.704705689807245</v>
      </c>
    </row>
    <row r="13" spans="1:14" x14ac:dyDescent="0.25">
      <c r="A13" s="39" t="s">
        <v>24</v>
      </c>
      <c r="B13" s="8" t="s">
        <v>0</v>
      </c>
      <c r="C13" s="45">
        <v>3048</v>
      </c>
      <c r="D13" s="30">
        <f t="shared" si="0"/>
        <v>2.7469110768648446</v>
      </c>
      <c r="E13" s="47">
        <v>7807580</v>
      </c>
      <c r="F13" s="30">
        <f t="shared" si="1"/>
        <v>3.7957102996568208</v>
      </c>
      <c r="G13" s="47">
        <v>0</v>
      </c>
      <c r="H13" s="59">
        <f t="shared" si="2"/>
        <v>0</v>
      </c>
      <c r="I13" s="48">
        <v>0</v>
      </c>
      <c r="J13" s="30">
        <f t="shared" si="3"/>
        <v>0</v>
      </c>
      <c r="K13" s="47">
        <f t="shared" si="6"/>
        <v>3048</v>
      </c>
      <c r="L13" s="59">
        <f t="shared" si="4"/>
        <v>2.4466992036989468</v>
      </c>
      <c r="M13" s="47">
        <f t="shared" si="7"/>
        <v>7807580</v>
      </c>
      <c r="N13" s="30">
        <f t="shared" si="5"/>
        <v>2.7820394400318507</v>
      </c>
    </row>
    <row r="14" spans="1:14" x14ac:dyDescent="0.25">
      <c r="A14" s="39" t="s">
        <v>25</v>
      </c>
      <c r="B14" s="8" t="s">
        <v>1</v>
      </c>
      <c r="C14" s="45">
        <v>7043</v>
      </c>
      <c r="D14" s="30">
        <f t="shared" si="0"/>
        <v>6.3472751687529847</v>
      </c>
      <c r="E14" s="47">
        <v>17861390</v>
      </c>
      <c r="F14" s="30">
        <f t="shared" si="1"/>
        <v>8.6834412185577783</v>
      </c>
      <c r="G14" s="47">
        <v>347</v>
      </c>
      <c r="H14" s="59">
        <f t="shared" si="2"/>
        <v>2.5486595666544249</v>
      </c>
      <c r="I14" s="48">
        <v>3073359</v>
      </c>
      <c r="J14" s="30">
        <f t="shared" si="3"/>
        <v>4.1006832984455714</v>
      </c>
      <c r="K14" s="47">
        <f t="shared" si="6"/>
        <v>7390</v>
      </c>
      <c r="L14" s="59">
        <f t="shared" si="4"/>
        <v>5.9321217569997433</v>
      </c>
      <c r="M14" s="47">
        <f t="shared" si="7"/>
        <v>20934749</v>
      </c>
      <c r="N14" s="30">
        <f t="shared" si="5"/>
        <v>7.4595838128033707</v>
      </c>
    </row>
    <row r="15" spans="1:14" x14ac:dyDescent="0.25">
      <c r="A15" s="39" t="s">
        <v>26</v>
      </c>
      <c r="B15" s="8" t="s">
        <v>2</v>
      </c>
      <c r="C15" s="45">
        <v>12795</v>
      </c>
      <c r="D15" s="30">
        <f t="shared" si="0"/>
        <v>11.531078487035986</v>
      </c>
      <c r="E15" s="47">
        <v>26864119</v>
      </c>
      <c r="F15" s="30">
        <f t="shared" si="1"/>
        <v>13.06018166698343</v>
      </c>
      <c r="G15" s="47">
        <v>0</v>
      </c>
      <c r="H15" s="59">
        <f t="shared" si="2"/>
        <v>0</v>
      </c>
      <c r="I15" s="47">
        <v>0</v>
      </c>
      <c r="J15" s="30">
        <f t="shared" si="3"/>
        <v>0</v>
      </c>
      <c r="K15" s="47">
        <f t="shared" si="6"/>
        <v>12795</v>
      </c>
      <c r="L15" s="59">
        <f t="shared" si="4"/>
        <v>10.270838684818905</v>
      </c>
      <c r="M15" s="47">
        <f t="shared" si="7"/>
        <v>26864119</v>
      </c>
      <c r="N15" s="30">
        <f t="shared" si="5"/>
        <v>9.5723692334512105</v>
      </c>
    </row>
    <row r="16" spans="1:14" x14ac:dyDescent="0.25">
      <c r="A16" s="39" t="s">
        <v>27</v>
      </c>
      <c r="B16" s="8" t="s">
        <v>3</v>
      </c>
      <c r="C16" s="46">
        <v>3956</v>
      </c>
      <c r="D16" s="30">
        <f t="shared" si="0"/>
        <v>3.5652166076369172</v>
      </c>
      <c r="E16" s="47">
        <v>8514056</v>
      </c>
      <c r="F16" s="30">
        <f t="shared" si="1"/>
        <v>4.1391686093584639</v>
      </c>
      <c r="G16" s="47">
        <v>2020</v>
      </c>
      <c r="H16" s="59">
        <f t="shared" si="2"/>
        <v>14.83657730444363</v>
      </c>
      <c r="I16" s="47">
        <v>18379480</v>
      </c>
      <c r="J16" s="30">
        <f t="shared" si="3"/>
        <v>24.523144439069569</v>
      </c>
      <c r="K16" s="47">
        <f t="shared" si="6"/>
        <v>5976</v>
      </c>
      <c r="L16" s="59">
        <f t="shared" si="4"/>
        <v>4.7970716670947855</v>
      </c>
      <c r="M16" s="47">
        <f t="shared" si="7"/>
        <v>26893536</v>
      </c>
      <c r="N16" s="30">
        <f t="shared" si="5"/>
        <v>9.5828512591502637</v>
      </c>
    </row>
    <row r="17" spans="1:20" x14ac:dyDescent="0.25">
      <c r="A17" s="39" t="s">
        <v>28</v>
      </c>
      <c r="B17" s="8" t="s">
        <v>4</v>
      </c>
      <c r="C17" s="45">
        <v>10705</v>
      </c>
      <c r="D17" s="30">
        <f t="shared" si="0"/>
        <v>9.6475338181883732</v>
      </c>
      <c r="E17" s="47">
        <v>27862332</v>
      </c>
      <c r="F17" s="30">
        <f t="shared" si="1"/>
        <v>13.545469984919507</v>
      </c>
      <c r="G17" s="47">
        <v>637</v>
      </c>
      <c r="H17" s="59">
        <f t="shared" si="2"/>
        <v>4.6786632390745497</v>
      </c>
      <c r="I17" s="47">
        <v>2610443</v>
      </c>
      <c r="J17" s="30">
        <f t="shared" si="3"/>
        <v>3.4830294839113014</v>
      </c>
      <c r="K17" s="47">
        <f t="shared" si="6"/>
        <v>11342</v>
      </c>
      <c r="L17" s="59">
        <f t="shared" si="4"/>
        <v>9.1044824043154371</v>
      </c>
      <c r="M17" s="47">
        <f t="shared" si="7"/>
        <v>30472775</v>
      </c>
      <c r="N17" s="30">
        <f t="shared" si="5"/>
        <v>10.858225198744883</v>
      </c>
    </row>
    <row r="18" spans="1:20" x14ac:dyDescent="0.25">
      <c r="A18" s="39" t="s">
        <v>29</v>
      </c>
      <c r="B18" s="8" t="s">
        <v>5</v>
      </c>
      <c r="C18" s="45">
        <v>10155</v>
      </c>
      <c r="D18" s="30">
        <f t="shared" si="0"/>
        <v>9.1518641684916311</v>
      </c>
      <c r="E18" s="47">
        <v>13401203</v>
      </c>
      <c r="F18" s="30">
        <f t="shared" si="1"/>
        <v>6.5150897275329731</v>
      </c>
      <c r="G18" s="47">
        <v>4169</v>
      </c>
      <c r="H18" s="59">
        <f t="shared" si="2"/>
        <v>30.620639001101722</v>
      </c>
      <c r="I18" s="47">
        <v>10653288</v>
      </c>
      <c r="J18" s="30">
        <f t="shared" si="3"/>
        <v>14.214336878682454</v>
      </c>
      <c r="K18" s="47">
        <f t="shared" si="6"/>
        <v>14324</v>
      </c>
      <c r="L18" s="59">
        <f t="shared" si="4"/>
        <v>11.498201900847675</v>
      </c>
      <c r="M18" s="47">
        <f t="shared" si="7"/>
        <v>24054491</v>
      </c>
      <c r="N18" s="30">
        <f t="shared" si="5"/>
        <v>8.5712272780927243</v>
      </c>
    </row>
    <row r="19" spans="1:20" x14ac:dyDescent="0.25">
      <c r="A19" s="39" t="s">
        <v>30</v>
      </c>
      <c r="B19" s="8" t="s">
        <v>6</v>
      </c>
      <c r="C19" s="45">
        <v>17236</v>
      </c>
      <c r="D19" s="30">
        <f t="shared" si="0"/>
        <v>15.533385603950938</v>
      </c>
      <c r="E19" s="47">
        <v>13729104</v>
      </c>
      <c r="F19" s="30">
        <f t="shared" si="1"/>
        <v>6.6745011204316391</v>
      </c>
      <c r="G19" s="47">
        <v>2907</v>
      </c>
      <c r="H19" s="59">
        <f t="shared" si="2"/>
        <v>21.351450605949321</v>
      </c>
      <c r="I19" s="47">
        <v>18734405</v>
      </c>
      <c r="J19" s="30">
        <f t="shared" si="3"/>
        <v>24.996709362562335</v>
      </c>
      <c r="K19" s="47">
        <f t="shared" si="6"/>
        <v>20143</v>
      </c>
      <c r="L19" s="59">
        <f t="shared" si="4"/>
        <v>16.169246082712561</v>
      </c>
      <c r="M19" s="47">
        <f t="shared" si="7"/>
        <v>32463509</v>
      </c>
      <c r="N19" s="30">
        <f t="shared" si="5"/>
        <v>11.56757438282143</v>
      </c>
    </row>
    <row r="20" spans="1:20" x14ac:dyDescent="0.25">
      <c r="A20" s="39" t="s">
        <v>31</v>
      </c>
      <c r="B20" s="8" t="s">
        <v>56</v>
      </c>
      <c r="C20" s="45">
        <v>602</v>
      </c>
      <c r="D20" s="30">
        <f t="shared" si="0"/>
        <v>0.54253296203170487</v>
      </c>
      <c r="E20" s="19">
        <v>435722</v>
      </c>
      <c r="F20" s="30">
        <f t="shared" si="1"/>
        <v>0.21182933549026323</v>
      </c>
      <c r="G20" s="47">
        <v>3163</v>
      </c>
      <c r="H20" s="59">
        <f t="shared" si="2"/>
        <v>23.23172970987881</v>
      </c>
      <c r="I20" s="47">
        <v>18584115</v>
      </c>
      <c r="J20" s="30">
        <f t="shared" si="3"/>
        <v>24.796182286837244</v>
      </c>
      <c r="K20" s="65">
        <f t="shared" si="6"/>
        <v>3765</v>
      </c>
      <c r="L20" s="66">
        <f t="shared" si="4"/>
        <v>3.022251477010018</v>
      </c>
      <c r="M20" s="65">
        <f t="shared" si="7"/>
        <v>19019837</v>
      </c>
      <c r="N20" s="30">
        <f t="shared" si="5"/>
        <v>6.7772519368328048</v>
      </c>
    </row>
    <row r="21" spans="1:20" ht="15.75" thickBot="1" x14ac:dyDescent="0.3">
      <c r="A21" s="51"/>
      <c r="B21" s="52" t="s">
        <v>51</v>
      </c>
      <c r="C21" s="57">
        <f>SUM(C11:C20)</f>
        <v>110961</v>
      </c>
      <c r="D21" s="53">
        <f t="shared" ref="D21:N21" si="8">SUM(D11:D20)</f>
        <v>100</v>
      </c>
      <c r="E21" s="57">
        <f t="shared" si="8"/>
        <v>205694834</v>
      </c>
      <c r="F21" s="53">
        <f t="shared" si="8"/>
        <v>100</v>
      </c>
      <c r="G21" s="57">
        <f>SUM(G11:G20)</f>
        <v>13615</v>
      </c>
      <c r="H21" s="53">
        <f t="shared" si="8"/>
        <v>100</v>
      </c>
      <c r="I21" s="57">
        <f>SUM(I11:I20)</f>
        <v>74947485</v>
      </c>
      <c r="J21" s="54">
        <f t="shared" si="8"/>
        <v>100</v>
      </c>
      <c r="K21" s="57">
        <f t="shared" si="8"/>
        <v>124576</v>
      </c>
      <c r="L21" s="53">
        <f t="shared" si="8"/>
        <v>100</v>
      </c>
      <c r="M21" s="57">
        <f>SUM(M11:M20)</f>
        <v>280642319</v>
      </c>
      <c r="N21" s="54">
        <f t="shared" si="8"/>
        <v>100</v>
      </c>
    </row>
    <row r="22" spans="1:20" x14ac:dyDescent="0.25">
      <c r="M22" s="9"/>
    </row>
    <row r="24" spans="1:20" x14ac:dyDescent="0.25">
      <c r="B24" t="s">
        <v>57</v>
      </c>
      <c r="C24" s="20"/>
      <c r="D24" s="20"/>
      <c r="H24" s="21"/>
      <c r="I24" s="21"/>
      <c r="K24" s="22"/>
      <c r="M24" s="21"/>
      <c r="N24" s="21"/>
      <c r="R24" s="21"/>
      <c r="S24" s="21"/>
    </row>
    <row r="25" spans="1:20" x14ac:dyDescent="0.25">
      <c r="B25" t="s">
        <v>62</v>
      </c>
      <c r="D25" s="24"/>
      <c r="E25" s="25"/>
      <c r="R25" s="16"/>
      <c r="S25" s="16"/>
      <c r="T25" s="16"/>
    </row>
    <row r="26" spans="1:20" ht="15.75" x14ac:dyDescent="0.25">
      <c r="B26" t="s">
        <v>63</v>
      </c>
      <c r="C26" s="46"/>
      <c r="D26" s="14"/>
      <c r="E26" s="47"/>
      <c r="F26" s="16"/>
      <c r="H26" s="26"/>
      <c r="I26" s="26"/>
      <c r="J26" s="38"/>
      <c r="K26" s="15"/>
      <c r="L26" s="16"/>
      <c r="M26" s="26"/>
      <c r="R26" s="24"/>
      <c r="S26" s="24"/>
    </row>
    <row r="27" spans="1:20" x14ac:dyDescent="0.25">
      <c r="B27" s="17"/>
      <c r="C27" s="45"/>
      <c r="D27" s="14"/>
      <c r="E27" s="47"/>
      <c r="F27" s="16"/>
      <c r="I27" s="14"/>
      <c r="K27" s="15"/>
      <c r="L27" s="16"/>
    </row>
    <row r="28" spans="1:20" x14ac:dyDescent="0.25">
      <c r="B28" s="17"/>
      <c r="C28" s="45"/>
      <c r="D28" s="14"/>
      <c r="E28" s="47"/>
      <c r="F28" s="16"/>
      <c r="H28" s="23"/>
      <c r="I28" s="14"/>
      <c r="K28" s="15"/>
      <c r="L28" s="16"/>
      <c r="S28" s="27"/>
      <c r="T28" s="25"/>
    </row>
    <row r="29" spans="1:20" x14ac:dyDescent="0.25">
      <c r="B29" s="17"/>
      <c r="C29" s="45"/>
      <c r="D29" s="14"/>
      <c r="E29" s="47"/>
      <c r="F29" s="16"/>
      <c r="H29" s="17"/>
      <c r="I29" s="14"/>
      <c r="J29" s="14"/>
      <c r="K29" s="16"/>
      <c r="L29" s="16"/>
    </row>
    <row r="30" spans="1:20" x14ac:dyDescent="0.25">
      <c r="B30" s="17"/>
      <c r="C30" s="45"/>
      <c r="D30" s="14"/>
      <c r="E30" s="47"/>
      <c r="F30" s="16"/>
      <c r="H30" s="17"/>
      <c r="I30" s="14"/>
      <c r="J30" s="14"/>
      <c r="K30" s="16"/>
      <c r="L30" s="16"/>
    </row>
    <row r="31" spans="1:20" x14ac:dyDescent="0.25">
      <c r="B31" s="17"/>
      <c r="C31" s="45"/>
      <c r="D31" s="14"/>
      <c r="E31" s="47"/>
      <c r="F31" s="16"/>
      <c r="H31" s="17"/>
      <c r="I31" s="14"/>
      <c r="J31" s="14"/>
      <c r="K31" s="16"/>
      <c r="L31" s="16"/>
    </row>
    <row r="32" spans="1:20" x14ac:dyDescent="0.25">
      <c r="B32" s="17"/>
      <c r="C32" s="46"/>
      <c r="D32" s="14"/>
      <c r="E32" s="47"/>
      <c r="F32" s="16"/>
      <c r="H32" s="17"/>
      <c r="I32" s="14"/>
      <c r="J32" s="14"/>
      <c r="K32" s="16"/>
      <c r="L32" s="16"/>
    </row>
    <row r="33" spans="2:12" x14ac:dyDescent="0.25">
      <c r="B33" s="17"/>
      <c r="C33" s="45"/>
      <c r="D33" s="14"/>
      <c r="E33" s="47"/>
      <c r="F33" s="16"/>
      <c r="H33" s="17"/>
      <c r="I33" s="14"/>
      <c r="J33" s="14"/>
      <c r="K33" s="16"/>
      <c r="L33" s="16"/>
    </row>
    <row r="34" spans="2:12" x14ac:dyDescent="0.25">
      <c r="B34" s="17"/>
      <c r="C34" s="45"/>
      <c r="D34" s="14"/>
      <c r="E34" s="47"/>
      <c r="F34" s="16"/>
      <c r="H34" s="17"/>
      <c r="I34" s="14"/>
      <c r="J34" s="14"/>
      <c r="K34" s="16"/>
      <c r="L34" s="16"/>
    </row>
    <row r="35" spans="2:12" x14ac:dyDescent="0.25">
      <c r="B35" s="17"/>
      <c r="C35" s="45"/>
      <c r="D35" s="14"/>
      <c r="E35" s="47"/>
      <c r="F35" s="16"/>
      <c r="H35" s="17"/>
      <c r="I35" s="14"/>
      <c r="J35" s="14"/>
      <c r="K35" s="16"/>
      <c r="L35" s="16"/>
    </row>
    <row r="36" spans="2:12" x14ac:dyDescent="0.25">
      <c r="B36" s="17"/>
      <c r="C36" s="45"/>
      <c r="D36" s="14"/>
      <c r="E36" s="19"/>
      <c r="F36" s="16"/>
      <c r="H36" s="17"/>
      <c r="I36" s="14"/>
    </row>
    <row r="37" spans="2:12" x14ac:dyDescent="0.25">
      <c r="B37" s="17"/>
      <c r="C37" s="14"/>
      <c r="D37" s="14"/>
      <c r="E37" s="16"/>
      <c r="F37" s="16"/>
      <c r="H37" s="17"/>
      <c r="I37" s="14"/>
    </row>
    <row r="38" spans="2:12" x14ac:dyDescent="0.25">
      <c r="B38" s="17"/>
      <c r="C38" s="14"/>
      <c r="D38" s="14"/>
      <c r="E38" s="16"/>
      <c r="F38" s="16"/>
      <c r="H38" s="17"/>
      <c r="I38" s="14"/>
    </row>
    <row r="39" spans="2:12" x14ac:dyDescent="0.25">
      <c r="B39" s="28"/>
      <c r="E39" s="25"/>
      <c r="H39" s="28"/>
      <c r="I39" s="14"/>
    </row>
    <row r="40" spans="2:12" x14ac:dyDescent="0.25">
      <c r="B40" s="29"/>
      <c r="C40" s="14"/>
      <c r="D40" s="14"/>
      <c r="E40" s="14"/>
      <c r="F40" s="14"/>
      <c r="H40" s="17"/>
      <c r="I40" s="14"/>
      <c r="J40" s="14"/>
      <c r="K40" s="16"/>
      <c r="L40" s="16"/>
    </row>
    <row r="41" spans="2:12" x14ac:dyDescent="0.25">
      <c r="B41" s="29"/>
      <c r="C41" s="14"/>
      <c r="D41" s="14"/>
      <c r="E41" s="14"/>
      <c r="F41" s="14"/>
      <c r="H41" s="17"/>
      <c r="I41" s="14"/>
      <c r="J41" s="14"/>
      <c r="K41" s="16"/>
      <c r="L41" s="16"/>
    </row>
    <row r="42" spans="2:12" x14ac:dyDescent="0.25">
      <c r="B42" s="29"/>
      <c r="C42" s="14"/>
      <c r="D42" s="14"/>
      <c r="E42" s="14"/>
      <c r="F42" s="14"/>
      <c r="H42" s="17"/>
      <c r="I42" s="14"/>
      <c r="J42" s="14"/>
      <c r="K42" s="16"/>
      <c r="L42" s="16"/>
    </row>
    <row r="43" spans="2:12" x14ac:dyDescent="0.25">
      <c r="B43" s="29"/>
      <c r="C43" s="14"/>
      <c r="D43" s="14"/>
      <c r="E43" s="14"/>
      <c r="F43" s="14"/>
      <c r="H43" s="17"/>
      <c r="I43" s="14"/>
      <c r="J43" s="14"/>
      <c r="K43" s="16"/>
      <c r="L43" s="16"/>
    </row>
    <row r="44" spans="2:12" x14ac:dyDescent="0.25">
      <c r="B44" s="29"/>
      <c r="C44" s="14"/>
      <c r="D44" s="14"/>
      <c r="E44" s="14"/>
      <c r="F44" s="14"/>
      <c r="H44" s="17"/>
      <c r="I44" s="14"/>
      <c r="J44" s="14"/>
      <c r="K44" s="16"/>
      <c r="L44" s="16"/>
    </row>
    <row r="45" spans="2:12" x14ac:dyDescent="0.25">
      <c r="B45" s="29"/>
      <c r="C45" s="14"/>
      <c r="D45" s="14"/>
      <c r="E45" s="14"/>
      <c r="F45" s="14"/>
      <c r="H45" s="17"/>
      <c r="I45" s="14"/>
      <c r="J45" s="14"/>
      <c r="K45" s="16"/>
      <c r="L45" s="16"/>
    </row>
    <row r="46" spans="2:12" x14ac:dyDescent="0.25">
      <c r="B46" s="29"/>
      <c r="C46" s="14"/>
      <c r="D46" s="14"/>
      <c r="E46" s="14"/>
      <c r="F46" s="14"/>
      <c r="H46" s="17"/>
      <c r="I46" s="14"/>
      <c r="J46" s="14"/>
      <c r="K46" s="16"/>
      <c r="L46" s="16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M11:M13 L11:L13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5" t="s">
        <v>65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7" t="s">
        <v>7</v>
      </c>
      <c r="C8" s="72" t="s">
        <v>53</v>
      </c>
      <c r="D8" s="72"/>
      <c r="E8" s="73"/>
      <c r="F8" s="73"/>
      <c r="G8" s="72" t="s">
        <v>54</v>
      </c>
      <c r="H8" s="72"/>
      <c r="I8" s="72"/>
      <c r="J8" s="72"/>
      <c r="K8" s="72" t="s">
        <v>55</v>
      </c>
      <c r="L8" s="72"/>
      <c r="M8" s="72"/>
      <c r="N8" s="74"/>
    </row>
    <row r="9" spans="1:14" ht="19.5" customHeight="1" x14ac:dyDescent="0.25">
      <c r="A9" s="5"/>
      <c r="B9" s="68"/>
      <c r="C9" s="70" t="s">
        <v>46</v>
      </c>
      <c r="D9" s="70"/>
      <c r="E9" s="70" t="s">
        <v>20</v>
      </c>
      <c r="F9" s="70"/>
      <c r="G9" s="70" t="s">
        <v>46</v>
      </c>
      <c r="H9" s="70"/>
      <c r="I9" s="70" t="s">
        <v>20</v>
      </c>
      <c r="J9" s="70"/>
      <c r="K9" s="70" t="s">
        <v>46</v>
      </c>
      <c r="L9" s="70"/>
      <c r="M9" s="70" t="s">
        <v>20</v>
      </c>
      <c r="N9" s="71"/>
    </row>
    <row r="10" spans="1:14" ht="18.75" customHeight="1" thickBot="1" x14ac:dyDescent="0.3">
      <c r="A10" s="6"/>
      <c r="B10" s="69"/>
      <c r="C10" s="44" t="s">
        <v>66</v>
      </c>
      <c r="D10" s="49" t="s">
        <v>48</v>
      </c>
      <c r="E10" s="44" t="s">
        <v>66</v>
      </c>
      <c r="F10" s="7" t="s">
        <v>48</v>
      </c>
      <c r="G10" s="44" t="s">
        <v>66</v>
      </c>
      <c r="H10" s="49" t="s">
        <v>48</v>
      </c>
      <c r="I10" s="44" t="s">
        <v>66</v>
      </c>
      <c r="J10" s="7" t="s">
        <v>48</v>
      </c>
      <c r="K10" s="44" t="s">
        <v>66</v>
      </c>
      <c r="L10" s="49" t="s">
        <v>48</v>
      </c>
      <c r="M10" s="44" t="s">
        <v>66</v>
      </c>
      <c r="N10" s="11" t="s">
        <v>48</v>
      </c>
    </row>
    <row r="11" spans="1:14" x14ac:dyDescent="0.25">
      <c r="A11" s="50" t="s">
        <v>22</v>
      </c>
      <c r="B11" s="10" t="s">
        <v>9</v>
      </c>
      <c r="C11" s="46">
        <v>1664</v>
      </c>
      <c r="D11" s="30">
        <f>C11/C$25*100</f>
        <v>5.6328492603500226</v>
      </c>
      <c r="E11" s="46">
        <v>5708386.71</v>
      </c>
      <c r="F11" s="30">
        <f t="shared" ref="F11:F24" si="0">E11/E$25*100</f>
        <v>6.8910858783227464</v>
      </c>
      <c r="G11" s="47">
        <v>0</v>
      </c>
      <c r="H11" s="59">
        <f t="shared" ref="H11:H24" si="1">G11/G$25*100</f>
        <v>0</v>
      </c>
      <c r="I11" s="58">
        <v>0</v>
      </c>
      <c r="J11" s="30">
        <f t="shared" ref="J11:J24" si="2">I11/I$25*100</f>
        <v>0</v>
      </c>
      <c r="K11" s="47">
        <f>C11+G11</f>
        <v>1664</v>
      </c>
      <c r="L11" s="59">
        <f t="shared" ref="L11:L24" si="3">K11/K$25*100</f>
        <v>5.3101863671176917</v>
      </c>
      <c r="M11" s="47">
        <f t="shared" ref="M11:M24" si="4">E11+I11</f>
        <v>5708386.71</v>
      </c>
      <c r="N11" s="30">
        <f t="shared" ref="N11:N24" si="5">M11/M$25*100</f>
        <v>5.9658264731102886</v>
      </c>
    </row>
    <row r="12" spans="1:14" x14ac:dyDescent="0.25">
      <c r="A12" s="50" t="s">
        <v>23</v>
      </c>
      <c r="B12" s="10" t="s">
        <v>10</v>
      </c>
      <c r="C12" s="45">
        <v>2913</v>
      </c>
      <c r="D12" s="30">
        <f t="shared" ref="D12:D24" si="6">C12/C$25*100</f>
        <v>9.8608713313699603</v>
      </c>
      <c r="E12" s="45">
        <v>7835249.7599999998</v>
      </c>
      <c r="F12" s="30">
        <f t="shared" si="0"/>
        <v>9.4586056827021938</v>
      </c>
      <c r="G12" s="47">
        <v>0</v>
      </c>
      <c r="H12" s="59">
        <f t="shared" si="1"/>
        <v>0</v>
      </c>
      <c r="I12" s="58">
        <v>0</v>
      </c>
      <c r="J12" s="30">
        <f t="shared" si="2"/>
        <v>0</v>
      </c>
      <c r="K12" s="47">
        <f t="shared" ref="K12:K22" si="7">C12+G12</f>
        <v>2913</v>
      </c>
      <c r="L12" s="59">
        <f t="shared" si="3"/>
        <v>9.2960173602246616</v>
      </c>
      <c r="M12" s="47">
        <f t="shared" si="4"/>
        <v>7835249.7599999998</v>
      </c>
      <c r="N12" s="30">
        <f t="shared" si="5"/>
        <v>8.1886078880663344</v>
      </c>
    </row>
    <row r="13" spans="1:14" x14ac:dyDescent="0.25">
      <c r="A13" s="50" t="s">
        <v>24</v>
      </c>
      <c r="B13" s="10" t="s">
        <v>11</v>
      </c>
      <c r="C13" s="45">
        <v>4305</v>
      </c>
      <c r="D13" s="30">
        <f t="shared" si="6"/>
        <v>14.572966385701228</v>
      </c>
      <c r="E13" s="45">
        <v>12172898.199999999</v>
      </c>
      <c r="F13" s="30">
        <f t="shared" si="0"/>
        <v>14.69495518538203</v>
      </c>
      <c r="G13" s="47">
        <v>0</v>
      </c>
      <c r="H13" s="59">
        <f t="shared" si="1"/>
        <v>0</v>
      </c>
      <c r="I13" s="58">
        <v>0</v>
      </c>
      <c r="J13" s="30">
        <f t="shared" si="2"/>
        <v>0</v>
      </c>
      <c r="K13" s="47">
        <f t="shared" si="7"/>
        <v>4305</v>
      </c>
      <c r="L13" s="59">
        <f t="shared" si="3"/>
        <v>13.738192494255808</v>
      </c>
      <c r="M13" s="47">
        <f t="shared" si="4"/>
        <v>12172898.199999999</v>
      </c>
      <c r="N13" s="30">
        <f t="shared" si="5"/>
        <v>12.721877830879572</v>
      </c>
    </row>
    <row r="14" spans="1:14" x14ac:dyDescent="0.25">
      <c r="A14" s="50" t="s">
        <v>25</v>
      </c>
      <c r="B14" s="10" t="s">
        <v>19</v>
      </c>
      <c r="C14" s="45">
        <v>1065</v>
      </c>
      <c r="D14" s="30">
        <f t="shared" si="6"/>
        <v>3.6051589316543105</v>
      </c>
      <c r="E14" s="45">
        <v>3835740.74</v>
      </c>
      <c r="F14" s="30">
        <f t="shared" si="0"/>
        <v>4.6304534344207458</v>
      </c>
      <c r="G14" s="47">
        <v>0</v>
      </c>
      <c r="H14" s="59">
        <f t="shared" si="1"/>
        <v>0</v>
      </c>
      <c r="I14" s="58">
        <v>0</v>
      </c>
      <c r="J14" s="30">
        <f t="shared" si="2"/>
        <v>0</v>
      </c>
      <c r="K14" s="47">
        <f t="shared" si="7"/>
        <v>1065</v>
      </c>
      <c r="L14" s="59">
        <f t="shared" si="3"/>
        <v>3.398646923666071</v>
      </c>
      <c r="M14" s="47">
        <f t="shared" si="4"/>
        <v>3835740.74</v>
      </c>
      <c r="N14" s="30">
        <f t="shared" si="5"/>
        <v>4.008726950925098</v>
      </c>
    </row>
    <row r="15" spans="1:14" x14ac:dyDescent="0.25">
      <c r="A15" s="50" t="s">
        <v>26</v>
      </c>
      <c r="B15" s="10" t="s">
        <v>13</v>
      </c>
      <c r="C15" s="45">
        <v>1394</v>
      </c>
      <c r="D15" s="30">
        <f t="shared" si="6"/>
        <v>4.7188653058461121</v>
      </c>
      <c r="E15" s="45">
        <v>4571396.5600000005</v>
      </c>
      <c r="F15" s="30">
        <f t="shared" si="0"/>
        <v>5.518527016336142</v>
      </c>
      <c r="G15" s="47">
        <v>1553</v>
      </c>
      <c r="H15" s="59">
        <f>G15/G$25*100</f>
        <v>86.51810584958217</v>
      </c>
      <c r="I15" s="58">
        <v>11413326.9</v>
      </c>
      <c r="J15" s="30">
        <f>I15/I$25*100</f>
        <v>88.836946108243239</v>
      </c>
      <c r="K15" s="47">
        <f>C15+G15</f>
        <v>2947</v>
      </c>
      <c r="L15" s="59">
        <f t="shared" si="3"/>
        <v>9.4045187643604802</v>
      </c>
      <c r="M15" s="47">
        <f>E15+I15</f>
        <v>15984723.460000001</v>
      </c>
      <c r="N15" s="30">
        <f t="shared" si="5"/>
        <v>16.705610749173491</v>
      </c>
    </row>
    <row r="16" spans="1:14" x14ac:dyDescent="0.25">
      <c r="A16" s="50" t="s">
        <v>27</v>
      </c>
      <c r="B16" s="10" t="s">
        <v>14</v>
      </c>
      <c r="C16" s="45">
        <v>657</v>
      </c>
      <c r="D16" s="30">
        <f t="shared" si="6"/>
        <v>2.2240276226261804</v>
      </c>
      <c r="E16" s="45">
        <v>2176545.0099999998</v>
      </c>
      <c r="F16" s="30">
        <f t="shared" si="0"/>
        <v>2.6274951827755268</v>
      </c>
      <c r="G16" s="47">
        <v>0</v>
      </c>
      <c r="H16" s="59">
        <f t="shared" si="1"/>
        <v>0</v>
      </c>
      <c r="I16" s="58">
        <v>0</v>
      </c>
      <c r="J16" s="30">
        <f t="shared" si="2"/>
        <v>0</v>
      </c>
      <c r="K16" s="47">
        <f t="shared" si="7"/>
        <v>657</v>
      </c>
      <c r="L16" s="59">
        <f t="shared" si="3"/>
        <v>2.096630074036252</v>
      </c>
      <c r="M16" s="47">
        <f t="shared" si="4"/>
        <v>2176545.0099999998</v>
      </c>
      <c r="N16" s="30">
        <f t="shared" si="5"/>
        <v>2.2747039575694927</v>
      </c>
    </row>
    <row r="17" spans="1:14" x14ac:dyDescent="0.25">
      <c r="A17" s="50" t="s">
        <v>28</v>
      </c>
      <c r="B17" s="10" t="s">
        <v>15</v>
      </c>
      <c r="C17" s="46">
        <v>2862</v>
      </c>
      <c r="D17" s="30">
        <f t="shared" si="6"/>
        <v>9.6882299177414435</v>
      </c>
      <c r="E17" s="46">
        <v>7919715.1400000006</v>
      </c>
      <c r="F17" s="30">
        <f t="shared" si="0"/>
        <v>9.5605711270378961</v>
      </c>
      <c r="G17" s="47">
        <v>0</v>
      </c>
      <c r="H17" s="59">
        <f t="shared" si="1"/>
        <v>0</v>
      </c>
      <c r="I17" s="58">
        <v>0</v>
      </c>
      <c r="J17" s="30">
        <f t="shared" si="2"/>
        <v>0</v>
      </c>
      <c r="K17" s="47">
        <f t="shared" si="7"/>
        <v>2862</v>
      </c>
      <c r="L17" s="59">
        <f t="shared" si="3"/>
        <v>9.1332652540209356</v>
      </c>
      <c r="M17" s="47">
        <f t="shared" si="4"/>
        <v>7919715.1400000006</v>
      </c>
      <c r="N17" s="30">
        <f t="shared" si="5"/>
        <v>8.2768825312650129</v>
      </c>
    </row>
    <row r="18" spans="1:14" x14ac:dyDescent="0.25">
      <c r="A18" s="50" t="s">
        <v>29</v>
      </c>
      <c r="B18" s="10" t="s">
        <v>16</v>
      </c>
      <c r="C18" s="45">
        <v>1403</v>
      </c>
      <c r="D18" s="30">
        <f t="shared" si="6"/>
        <v>4.7493314376629092</v>
      </c>
      <c r="E18" s="45">
        <v>4716289.7300000004</v>
      </c>
      <c r="F18" s="30">
        <f t="shared" si="0"/>
        <v>5.6934400571613688</v>
      </c>
      <c r="G18" s="47">
        <v>0</v>
      </c>
      <c r="H18" s="59">
        <f t="shared" si="1"/>
        <v>0</v>
      </c>
      <c r="I18" s="58">
        <v>0</v>
      </c>
      <c r="J18" s="30">
        <f t="shared" si="2"/>
        <v>0</v>
      </c>
      <c r="K18" s="47">
        <f t="shared" si="7"/>
        <v>1403</v>
      </c>
      <c r="L18" s="59">
        <f t="shared" si="3"/>
        <v>4.4772785294868518</v>
      </c>
      <c r="M18" s="47">
        <f t="shared" si="4"/>
        <v>4716289.7300000004</v>
      </c>
      <c r="N18" s="30">
        <f t="shared" si="5"/>
        <v>4.9289873926730134</v>
      </c>
    </row>
    <row r="19" spans="1:14" x14ac:dyDescent="0.25">
      <c r="A19" s="50" t="s">
        <v>30</v>
      </c>
      <c r="B19" s="10" t="s">
        <v>8</v>
      </c>
      <c r="C19" s="45">
        <v>3548</v>
      </c>
      <c r="D19" s="30">
        <f t="shared" si="6"/>
        <v>12.010426187332859</v>
      </c>
      <c r="E19" s="45">
        <v>9043466.3100000005</v>
      </c>
      <c r="F19" s="30">
        <f t="shared" si="0"/>
        <v>10.917148074561423</v>
      </c>
      <c r="G19" s="47">
        <v>0</v>
      </c>
      <c r="H19" s="59">
        <f t="shared" si="1"/>
        <v>0</v>
      </c>
      <c r="I19" s="58">
        <v>0</v>
      </c>
      <c r="J19" s="30">
        <f t="shared" si="2"/>
        <v>0</v>
      </c>
      <c r="K19" s="47">
        <f t="shared" si="7"/>
        <v>3548</v>
      </c>
      <c r="L19" s="59">
        <f t="shared" si="3"/>
        <v>11.322440643349502</v>
      </c>
      <c r="M19" s="47">
        <f t="shared" si="4"/>
        <v>9043466.3100000005</v>
      </c>
      <c r="N19" s="30">
        <f t="shared" si="5"/>
        <v>9.4513132101519837</v>
      </c>
    </row>
    <row r="20" spans="1:14" x14ac:dyDescent="0.25">
      <c r="A20" s="50" t="s">
        <v>31</v>
      </c>
      <c r="B20" s="10" t="s">
        <v>12</v>
      </c>
      <c r="C20" s="45">
        <v>1070</v>
      </c>
      <c r="D20" s="30">
        <f t="shared" si="6"/>
        <v>3.62208456044142</v>
      </c>
      <c r="E20" s="45">
        <v>3656888.03</v>
      </c>
      <c r="F20" s="30">
        <f t="shared" si="0"/>
        <v>4.4145449042537779</v>
      </c>
      <c r="G20" s="47">
        <v>0</v>
      </c>
      <c r="H20" s="59">
        <f t="shared" si="1"/>
        <v>0</v>
      </c>
      <c r="I20" s="58">
        <v>0</v>
      </c>
      <c r="J20" s="30">
        <f t="shared" si="2"/>
        <v>0</v>
      </c>
      <c r="K20" s="47">
        <f t="shared" si="7"/>
        <v>1070</v>
      </c>
      <c r="L20" s="59">
        <f t="shared" si="3"/>
        <v>3.4146030125095734</v>
      </c>
      <c r="M20" s="47">
        <f t="shared" si="4"/>
        <v>3656888.03</v>
      </c>
      <c r="N20" s="30">
        <f t="shared" si="5"/>
        <v>3.8218082493178063</v>
      </c>
    </row>
    <row r="21" spans="1:14" x14ac:dyDescent="0.25">
      <c r="A21" s="50" t="s">
        <v>32</v>
      </c>
      <c r="B21" s="10" t="s">
        <v>52</v>
      </c>
      <c r="C21" s="45">
        <v>2314</v>
      </c>
      <c r="D21" s="30">
        <f t="shared" si="6"/>
        <v>7.8331810026742499</v>
      </c>
      <c r="E21" s="45">
        <v>6291201.2199999997</v>
      </c>
      <c r="F21" s="30">
        <f t="shared" si="0"/>
        <v>7.5946515341860632</v>
      </c>
      <c r="G21" s="47">
        <v>0</v>
      </c>
      <c r="H21" s="59">
        <f t="shared" si="1"/>
        <v>0</v>
      </c>
      <c r="I21" s="58">
        <v>0</v>
      </c>
      <c r="J21" s="30">
        <f t="shared" si="2"/>
        <v>0</v>
      </c>
      <c r="K21" s="47">
        <f t="shared" si="7"/>
        <v>2314</v>
      </c>
      <c r="L21" s="59">
        <f t="shared" si="3"/>
        <v>7.384477916773041</v>
      </c>
      <c r="M21" s="47">
        <f t="shared" si="4"/>
        <v>6291201.2199999997</v>
      </c>
      <c r="N21" s="30">
        <f t="shared" si="5"/>
        <v>6.5749250519749296</v>
      </c>
    </row>
    <row r="22" spans="1:14" x14ac:dyDescent="0.25">
      <c r="A22" s="50" t="s">
        <v>33</v>
      </c>
      <c r="B22" s="10" t="s">
        <v>18</v>
      </c>
      <c r="C22" s="45">
        <v>289</v>
      </c>
      <c r="D22" s="30">
        <f t="shared" si="6"/>
        <v>0.97830134389492573</v>
      </c>
      <c r="E22" s="45">
        <v>1114687.04</v>
      </c>
      <c r="F22" s="30">
        <f t="shared" si="0"/>
        <v>1.3456348545267673</v>
      </c>
      <c r="G22" s="47">
        <v>0</v>
      </c>
      <c r="H22" s="59">
        <f t="shared" si="1"/>
        <v>0</v>
      </c>
      <c r="I22" s="58">
        <v>0</v>
      </c>
      <c r="J22" s="30">
        <f t="shared" si="2"/>
        <v>0</v>
      </c>
      <c r="K22" s="47">
        <f t="shared" si="7"/>
        <v>289</v>
      </c>
      <c r="L22" s="59">
        <f t="shared" si="3"/>
        <v>0.92226193515445498</v>
      </c>
      <c r="M22" s="47">
        <f t="shared" si="4"/>
        <v>1114687.04</v>
      </c>
      <c r="N22" s="30">
        <f t="shared" si="5"/>
        <v>1.1649577700850873</v>
      </c>
    </row>
    <row r="23" spans="1:14" x14ac:dyDescent="0.25">
      <c r="A23" s="50" t="s">
        <v>34</v>
      </c>
      <c r="B23" s="10" t="s">
        <v>17</v>
      </c>
      <c r="C23" s="45">
        <v>1922</v>
      </c>
      <c r="D23" s="30">
        <f t="shared" si="6"/>
        <v>6.5062117057648692</v>
      </c>
      <c r="E23" s="45">
        <v>4777570.75</v>
      </c>
      <c r="F23" s="30">
        <f t="shared" si="0"/>
        <v>5.7674176611648669</v>
      </c>
      <c r="G23" s="47">
        <v>0</v>
      </c>
      <c r="H23" s="59">
        <f t="shared" si="1"/>
        <v>0</v>
      </c>
      <c r="I23" s="58">
        <v>0</v>
      </c>
      <c r="J23" s="30">
        <f t="shared" si="2"/>
        <v>0</v>
      </c>
      <c r="K23" s="47">
        <f>C23+G23</f>
        <v>1922</v>
      </c>
      <c r="L23" s="59">
        <f t="shared" si="3"/>
        <v>6.1335205514424302</v>
      </c>
      <c r="M23" s="47">
        <f t="shared" si="4"/>
        <v>4777570.75</v>
      </c>
      <c r="N23" s="30">
        <f t="shared" si="5"/>
        <v>4.9930320956667247</v>
      </c>
    </row>
    <row r="24" spans="1:14" x14ac:dyDescent="0.25">
      <c r="A24" s="50" t="s">
        <v>35</v>
      </c>
      <c r="B24" s="10" t="s">
        <v>21</v>
      </c>
      <c r="C24" s="45">
        <v>4135</v>
      </c>
      <c r="D24" s="30">
        <f t="shared" si="6"/>
        <v>13.997495006939509</v>
      </c>
      <c r="E24" s="45">
        <v>9017224.5700000003</v>
      </c>
      <c r="F24" s="30">
        <f t="shared" si="0"/>
        <v>10.88546940716844</v>
      </c>
      <c r="G24" s="47">
        <v>242</v>
      </c>
      <c r="H24" s="59">
        <f t="shared" si="1"/>
        <v>13.481894150417828</v>
      </c>
      <c r="I24" s="58">
        <v>1434173.38</v>
      </c>
      <c r="J24" s="30">
        <f t="shared" si="2"/>
        <v>11.163053891756753</v>
      </c>
      <c r="K24" s="47">
        <f>C24+G24</f>
        <v>4377</v>
      </c>
      <c r="L24" s="59">
        <f t="shared" si="3"/>
        <v>13.967960173602249</v>
      </c>
      <c r="M24" s="47">
        <f t="shared" si="4"/>
        <v>10451397.949999999</v>
      </c>
      <c r="N24" s="30">
        <f t="shared" si="5"/>
        <v>10.922740476200254</v>
      </c>
    </row>
    <row r="25" spans="1:14" ht="15.75" thickBot="1" x14ac:dyDescent="0.3">
      <c r="A25" s="51"/>
      <c r="B25" s="52" t="s">
        <v>51</v>
      </c>
      <c r="C25" s="63">
        <f>SUM(C11:C24)</f>
        <v>29541</v>
      </c>
      <c r="D25" s="64">
        <f t="shared" ref="D25:N25" si="8">SUM(D11:D24)</f>
        <v>100</v>
      </c>
      <c r="E25" s="63">
        <f>SUM(E11:E24)</f>
        <v>82837259.770000011</v>
      </c>
      <c r="F25" s="64">
        <f t="shared" si="8"/>
        <v>99.999999999999972</v>
      </c>
      <c r="G25" s="63">
        <f>SUM(G11:G24)</f>
        <v>1795</v>
      </c>
      <c r="H25" s="64">
        <f t="shared" si="8"/>
        <v>100</v>
      </c>
      <c r="I25" s="63">
        <f t="shared" si="8"/>
        <v>12847500.280000001</v>
      </c>
      <c r="J25" s="54">
        <f t="shared" si="8"/>
        <v>100</v>
      </c>
      <c r="K25" s="57">
        <f>SUM(K11:K24)</f>
        <v>31336</v>
      </c>
      <c r="L25" s="53">
        <f t="shared" si="8"/>
        <v>100</v>
      </c>
      <c r="M25" s="57">
        <f>SUM(M11:M24)-0.6</f>
        <v>95684759.450000018</v>
      </c>
      <c r="N25" s="54">
        <f t="shared" si="8"/>
        <v>100.00000062705908</v>
      </c>
    </row>
    <row r="28" spans="1:14" x14ac:dyDescent="0.25">
      <c r="B28" t="s">
        <v>58</v>
      </c>
      <c r="C28" s="20"/>
      <c r="E28" s="20"/>
      <c r="G28" s="20"/>
      <c r="I28" s="20"/>
      <c r="J28" s="20"/>
      <c r="K28" s="20"/>
      <c r="M28" s="20"/>
      <c r="N28" s="20"/>
    </row>
    <row r="29" spans="1:14" x14ac:dyDescent="0.25">
      <c r="C29" s="31"/>
      <c r="E29" s="12"/>
      <c r="G29" s="31"/>
      <c r="I29" s="32"/>
      <c r="J29" s="31"/>
      <c r="K29" s="31"/>
      <c r="M29" s="32"/>
      <c r="N29" s="31"/>
    </row>
    <row r="30" spans="1:14" x14ac:dyDescent="0.25">
      <c r="C30" s="33"/>
    </row>
    <row r="31" spans="1:14" x14ac:dyDescent="0.25">
      <c r="B31" s="17"/>
      <c r="C31" s="16"/>
      <c r="E31" s="14"/>
      <c r="F31" s="14"/>
      <c r="I31" s="13"/>
      <c r="M31" s="13"/>
    </row>
    <row r="32" spans="1:14" x14ac:dyDescent="0.25">
      <c r="B32" s="17"/>
      <c r="C32" s="16"/>
      <c r="E32" s="14"/>
      <c r="F32" s="14"/>
    </row>
    <row r="33" spans="2:11" x14ac:dyDescent="0.25">
      <c r="B33" s="17"/>
      <c r="C33" s="16"/>
      <c r="E33" s="14"/>
      <c r="F33" s="14"/>
    </row>
    <row r="34" spans="2:11" x14ac:dyDescent="0.25">
      <c r="B34" s="17"/>
      <c r="C34" s="16"/>
      <c r="E34" s="14"/>
      <c r="F34" s="14"/>
    </row>
    <row r="35" spans="2:11" x14ac:dyDescent="0.25">
      <c r="B35" s="17"/>
      <c r="C35" s="16"/>
      <c r="E35" s="14"/>
      <c r="F35" s="14"/>
    </row>
    <row r="36" spans="2:11" x14ac:dyDescent="0.25">
      <c r="B36" s="17"/>
      <c r="C36" s="16"/>
      <c r="E36" s="14"/>
      <c r="F36" s="14"/>
    </row>
    <row r="37" spans="2:11" x14ac:dyDescent="0.25">
      <c r="B37" s="17"/>
      <c r="C37" s="16"/>
      <c r="E37" s="14"/>
      <c r="F37" s="14"/>
    </row>
    <row r="38" spans="2:11" x14ac:dyDescent="0.25">
      <c r="B38" s="17"/>
      <c r="C38" s="16"/>
      <c r="G38" s="14"/>
      <c r="K38" s="14"/>
    </row>
    <row r="39" spans="2:11" x14ac:dyDescent="0.25">
      <c r="B39" s="17"/>
      <c r="C39" s="16"/>
      <c r="G39" s="14"/>
      <c r="K39" s="14"/>
    </row>
    <row r="40" spans="2:11" x14ac:dyDescent="0.25">
      <c r="B40" s="17"/>
      <c r="C40" s="16"/>
      <c r="E40" s="12"/>
      <c r="G40" s="14"/>
      <c r="K40" s="14"/>
    </row>
    <row r="41" spans="2:11" x14ac:dyDescent="0.25">
      <c r="B41" s="17"/>
      <c r="C41" s="16"/>
      <c r="G41" s="14"/>
      <c r="K41" s="14"/>
    </row>
    <row r="42" spans="2:11" x14ac:dyDescent="0.25">
      <c r="B42" s="17"/>
      <c r="C42" s="16"/>
      <c r="G42" s="14"/>
      <c r="K42" s="14"/>
    </row>
    <row r="43" spans="2:11" x14ac:dyDescent="0.25">
      <c r="B43" s="17"/>
      <c r="C43" s="16"/>
      <c r="G43" s="14"/>
      <c r="K43" s="14"/>
    </row>
    <row r="44" spans="2:11" x14ac:dyDescent="0.25">
      <c r="G44" s="14"/>
      <c r="K44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2025-01-30T07:38:14Z</dcterms:modified>
</cp:coreProperties>
</file>