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III K/Jezici/BS EV UPLOAD 290125/"/>
    </mc:Choice>
  </mc:AlternateContent>
  <xr:revisionPtr revIDLastSave="36" documentId="13_ncr:1_{F57D7132-F858-4C6C-99CF-02AB0813FFF4}" xr6:coauthVersionLast="47" xr6:coauthVersionMax="47" xr10:uidLastSave="{C5A2CBD4-C00C-4882-B071-498100A03A1E}"/>
  <bookViews>
    <workbookView xWindow="-120" yWindow="-120" windowWidth="19440" windowHeight="14880" xr2:uid="{00000000-000D-0000-FFFF-FFFF00000000}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7" i="23" l="1"/>
  <c r="C32" i="23"/>
  <c r="C38" i="23" s="1"/>
  <c r="C37" i="22"/>
  <c r="C32" i="22"/>
  <c r="C38" i="22" s="1"/>
  <c r="E14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E33" i="21"/>
  <c r="E34" i="21"/>
  <c r="E35" i="21"/>
  <c r="E36" i="21"/>
  <c r="E37" i="23"/>
  <c r="E32" i="23"/>
  <c r="E38" i="23" l="1"/>
  <c r="E37" i="22"/>
  <c r="E32" i="22"/>
  <c r="F37" i="23" l="1"/>
  <c r="E38" i="22"/>
  <c r="F37" i="22" s="1"/>
  <c r="F36" i="23" l="1"/>
  <c r="F34" i="23"/>
  <c r="F31" i="23"/>
  <c r="F29" i="23"/>
  <c r="F27" i="23"/>
  <c r="F25" i="23"/>
  <c r="F23" i="23"/>
  <c r="F21" i="23"/>
  <c r="F19" i="23"/>
  <c r="F17" i="23"/>
  <c r="F15" i="23"/>
  <c r="F26" i="23"/>
  <c r="F22" i="23"/>
  <c r="F16" i="23"/>
  <c r="F35" i="23"/>
  <c r="F33" i="23"/>
  <c r="F30" i="23"/>
  <c r="F28" i="23"/>
  <c r="F24" i="23"/>
  <c r="F20" i="23"/>
  <c r="F18" i="23"/>
  <c r="F14" i="23"/>
  <c r="F32" i="23"/>
  <c r="F38" i="23" s="1"/>
  <c r="F36" i="22"/>
  <c r="F34" i="22"/>
  <c r="F31" i="22"/>
  <c r="F29" i="22"/>
  <c r="F27" i="22"/>
  <c r="F25" i="22"/>
  <c r="F23" i="22"/>
  <c r="F21" i="22"/>
  <c r="F19" i="22"/>
  <c r="F17" i="22"/>
  <c r="F15" i="22"/>
  <c r="F30" i="22"/>
  <c r="F26" i="22"/>
  <c r="F22" i="22"/>
  <c r="F18" i="22"/>
  <c r="F14" i="22"/>
  <c r="F35" i="22"/>
  <c r="F33" i="22"/>
  <c r="F28" i="22"/>
  <c r="F24" i="22"/>
  <c r="F20" i="22"/>
  <c r="F16" i="22"/>
  <c r="F32" i="22"/>
  <c r="F38" i="22" s="1"/>
  <c r="E32" i="21" l="1"/>
  <c r="E37" i="21"/>
  <c r="E38" i="21" l="1"/>
  <c r="F32" i="21" s="1"/>
  <c r="D14" i="22"/>
  <c r="D33" i="22"/>
  <c r="D28" i="22"/>
  <c r="D24" i="22"/>
  <c r="D20" i="22"/>
  <c r="D16" i="22"/>
  <c r="F17" i="21" l="1"/>
  <c r="F23" i="21"/>
  <c r="F29" i="21"/>
  <c r="F16" i="21"/>
  <c r="F20" i="21"/>
  <c r="F24" i="21"/>
  <c r="F28" i="21"/>
  <c r="F33" i="21"/>
  <c r="F15" i="21"/>
  <c r="F27" i="21"/>
  <c r="F34" i="21"/>
  <c r="F19" i="21"/>
  <c r="F25" i="21"/>
  <c r="F14" i="21"/>
  <c r="F18" i="21"/>
  <c r="F22" i="21"/>
  <c r="F26" i="21"/>
  <c r="F30" i="21"/>
  <c r="F35" i="21"/>
  <c r="F21" i="21"/>
  <c r="F31" i="21"/>
  <c r="F36" i="21"/>
  <c r="F37" i="21"/>
  <c r="F38" i="21" s="1"/>
  <c r="D15" i="22"/>
  <c r="D19" i="22"/>
  <c r="D23" i="22"/>
  <c r="D27" i="22"/>
  <c r="D31" i="22"/>
  <c r="D36" i="22"/>
  <c r="D18" i="22"/>
  <c r="D22" i="22"/>
  <c r="D26" i="22"/>
  <c r="D30" i="22"/>
  <c r="D35" i="22"/>
  <c r="D17" i="22"/>
  <c r="D21" i="22"/>
  <c r="D25" i="22"/>
  <c r="D29" i="22"/>
  <c r="D34" i="22"/>
  <c r="D32" i="22"/>
  <c r="D37" i="22"/>
  <c r="D38" i="22" s="1"/>
  <c r="C34" i="21"/>
  <c r="C35" i="21"/>
  <c r="C36" i="21"/>
  <c r="C33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C14" i="2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G28" i="24"/>
  <c r="G33" i="24"/>
  <c r="H28" i="24"/>
  <c r="D17" i="24" l="1"/>
  <c r="D22" i="24"/>
  <c r="F19" i="24"/>
  <c r="D14" i="24"/>
  <c r="D32" i="24"/>
  <c r="I32" i="24" s="1"/>
  <c r="D25" i="24"/>
  <c r="D33" i="24"/>
  <c r="F14" i="24"/>
  <c r="I14" i="24" s="1"/>
  <c r="D11" i="24"/>
  <c r="D18" i="24"/>
  <c r="D26" i="24"/>
  <c r="D12" i="24"/>
  <c r="D21" i="24"/>
  <c r="D29" i="24"/>
  <c r="D28" i="24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F22" i="24"/>
  <c r="F33" i="24"/>
  <c r="F28" i="24"/>
  <c r="F15" i="24"/>
  <c r="F23" i="24"/>
  <c r="I23" i="24" s="1"/>
  <c r="F31" i="24"/>
  <c r="I31" i="24" s="1"/>
  <c r="F18" i="24"/>
  <c r="I18" i="24" s="1"/>
  <c r="F26" i="24"/>
  <c r="I26" i="24" s="1"/>
  <c r="F11" i="24"/>
  <c r="F12" i="24"/>
  <c r="F17" i="24"/>
  <c r="I17" i="24" s="1"/>
  <c r="F21" i="24"/>
  <c r="F25" i="24"/>
  <c r="F29" i="24"/>
  <c r="F13" i="24"/>
  <c r="I13" i="24" s="1"/>
  <c r="F16" i="24"/>
  <c r="I16" i="24" s="1"/>
  <c r="F20" i="24"/>
  <c r="I20" i="24" s="1"/>
  <c r="F24" i="24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F32" i="25"/>
  <c r="F30" i="25"/>
  <c r="F25" i="25"/>
  <c r="I25" i="25" s="1"/>
  <c r="F23" i="25"/>
  <c r="I23" i="25" s="1"/>
  <c r="F20" i="25"/>
  <c r="F18" i="25"/>
  <c r="F16" i="25"/>
  <c r="F12" i="25"/>
  <c r="F10" i="25"/>
  <c r="I10" i="25" s="1"/>
  <c r="F33" i="25"/>
  <c r="F31" i="25"/>
  <c r="I31" i="25" s="1"/>
  <c r="F29" i="25"/>
  <c r="F27" i="25"/>
  <c r="F26" i="25"/>
  <c r="F24" i="25"/>
  <c r="I24" i="25" s="1"/>
  <c r="F22" i="25"/>
  <c r="I22" i="25" s="1"/>
  <c r="F21" i="25"/>
  <c r="F19" i="25"/>
  <c r="F17" i="25"/>
  <c r="F15" i="25"/>
  <c r="F14" i="25"/>
  <c r="I14" i="25" s="1"/>
  <c r="F13" i="25"/>
  <c r="I13" i="25" s="1"/>
  <c r="F11" i="25"/>
  <c r="I11" i="25" s="1"/>
  <c r="G34" i="24"/>
  <c r="I21" i="24"/>
  <c r="I26" i="25" l="1"/>
  <c r="I27" i="25"/>
  <c r="I32" i="25"/>
  <c r="I29" i="25"/>
  <c r="D34" i="25"/>
  <c r="I30" i="25"/>
  <c r="I24" i="24"/>
  <c r="I12" i="25"/>
  <c r="I16" i="25"/>
  <c r="I19" i="25"/>
  <c r="I22" i="24"/>
  <c r="I33" i="25"/>
  <c r="I15" i="25"/>
  <c r="I17" i="25"/>
  <c r="I33" i="24"/>
  <c r="I18" i="25"/>
  <c r="I25" i="24"/>
  <c r="I21" i="25"/>
  <c r="I20" i="25"/>
  <c r="I27" i="24"/>
  <c r="D34" i="24"/>
  <c r="I19" i="24"/>
  <c r="I11" i="24"/>
  <c r="I28" i="24"/>
  <c r="I29" i="24"/>
  <c r="I12" i="24"/>
  <c r="I15" i="24"/>
  <c r="I10" i="24"/>
  <c r="F34" i="24"/>
  <c r="F34" i="25"/>
  <c r="I28" i="25"/>
  <c r="C37" i="21" l="1"/>
  <c r="C32" i="21"/>
  <c r="C38" i="21" l="1"/>
  <c r="D14" i="21" s="1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D38" i="21" l="1"/>
  <c r="D36" i="23" l="1"/>
  <c r="D34" i="23"/>
  <c r="D30" i="23"/>
  <c r="D28" i="23"/>
  <c r="D26" i="23"/>
  <c r="D24" i="23"/>
  <c r="D22" i="23"/>
  <c r="D20" i="23"/>
  <c r="D18" i="23"/>
  <c r="D16" i="23"/>
  <c r="D14" i="23"/>
  <c r="D35" i="23"/>
  <c r="D33" i="23"/>
  <c r="D31" i="23"/>
  <c r="D29" i="23"/>
  <c r="D27" i="23"/>
  <c r="D25" i="23"/>
  <c r="D23" i="23"/>
  <c r="D21" i="23"/>
  <c r="D19" i="23"/>
  <c r="D17" i="23"/>
  <c r="D15" i="23"/>
  <c r="D32" i="23"/>
  <c r="D37" i="23"/>
  <c r="D38" i="23" l="1"/>
</calcChain>
</file>

<file path=xl/sharedStrings.xml><?xml version="1.0" encoding="utf-8"?>
<sst xmlns="http://schemas.openxmlformats.org/spreadsheetml/2006/main" count="328" uniqueCount="73">
  <si>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</si>
  <si>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</si>
  <si>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</si>
  <si>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</si>
  <si>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</si>
  <si>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</si>
  <si>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</si>
  <si>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</si>
  <si>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</si>
  <si>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</si>
  <si>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</si>
  <si>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</si>
  <si>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</si>
  <si>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</si>
  <si>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</si>
  <si>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</si>
  <si>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</si>
  <si>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</si>
  <si>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</si>
  <si>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</si>
  <si>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</si>
  <si>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</si>
  <si>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</si>
  <si>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</si>
  <si>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</si>
  <si>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</si>
  <si>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</si>
  <si>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</si>
  <si>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</si>
  <si>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</si>
  <si>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</si>
  <si>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</si>
  <si>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</si>
  <si>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</si>
  <si>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</si>
  <si>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</si>
  <si>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</si>
  <si>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</si>
  <si>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</si>
  <si>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</si>
  <si>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</si>
  <si>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</si>
  <si>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</si>
  <si>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</si>
  <si>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</si>
  <si>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</si>
  <si>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</si>
  <si>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</si>
  <si>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</si>
  <si>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</si>
  <si>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</si>
  <si>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</si>
  <si>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</si>
  <si>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</si>
  <si>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</si>
  <si>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</si>
  <si>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</si>
  <si>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</si>
  <si>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</si>
  <si>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</si>
  <si>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</si>
  <si>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</si>
  <si>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</si>
  <si>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</si>
  <si>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</si>
  <si>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</si>
  <si>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</si>
  <si>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*Podaci su dati na osnovu nerevidiranih izvještaja društava sa sjedištem u Republici Srpskoj.</t>
  </si>
  <si>
    <t>PREMIJA PO VRSTAMA OSIGURANJA U REPUBLICI SRPSKOJ*</t>
  </si>
  <si>
    <t>PREMIJA PO VRSTAMA OSIGURANJA U FEDERACIJI BOSNE I HERCEGOVINE*</t>
  </si>
  <si>
    <t>*Podaci su dati na osnovu nerevidiranih izvještaja društava sa sjedištem u Federaciji Bosne i Hercegovine.</t>
  </si>
  <si>
    <t>I-IX-2023</t>
  </si>
  <si>
    <t>I-IX-2024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</si>
</sst>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mbria"/>
      <family val="1"/>
      <scheme val="maj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3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102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164" fontId="9" fillId="3" borderId="54" xfId="0" applyNumberFormat="1" applyFont="1" applyFill="1" applyBorder="1" applyAlignment="1">
      <alignment horizontal="center" vertical="center" wrapText="1"/>
    </xf>
    <xf numFmtId="49" fontId="3" fillId="0" borderId="55" xfId="0" applyNumberFormat="1" applyFont="1" applyFill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Fill="1" applyBorder="1" applyAlignment="1">
      <alignment horizontal="center" vertical="center"/>
    </xf>
    <xf numFmtId="49" fontId="4" fillId="3" borderId="56" xfId="0" applyNumberFormat="1" applyFont="1" applyFill="1" applyBorder="1" applyAlignment="1">
      <alignment horizontal="center" vertical="center"/>
    </xf>
    <xf numFmtId="49" fontId="3" fillId="0" borderId="48" xfId="2" applyNumberFormat="1" applyFont="1" applyFill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4" fontId="11" fillId="3" borderId="4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9" xfId="0" applyNumberFormat="1" applyFont="1" applyFill="1" applyBorder="1" applyAlignment="1">
      <alignment horizontal="center" vertical="center"/>
    </xf>
    <xf numFmtId="0" fontId="2" fillId="4" borderId="60" xfId="0" applyFont="1" applyFill="1" applyBorder="1" applyAlignment="1">
      <alignment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left"/>
    </xf>
    <xf numFmtId="164" fontId="9" fillId="3" borderId="51" xfId="0" applyNumberFormat="1" applyFont="1" applyFill="1" applyBorder="1" applyAlignment="1">
      <alignment horizontal="center" vertical="center" wrapText="1"/>
    </xf>
    <xf numFmtId="3" fontId="0" fillId="0" borderId="62" xfId="0" applyNumberFormat="1" applyBorder="1"/>
    <xf numFmtId="3" fontId="0" fillId="0" borderId="0" xfId="0" applyNumberFormat="1" applyBorder="1"/>
    <xf numFmtId="0" fontId="9" fillId="3" borderId="0" xfId="0" applyFont="1" applyFill="1" applyBorder="1" applyAlignment="1">
      <alignment horizontal="center" vertical="center" wrapText="1"/>
    </xf>
    <xf numFmtId="0" fontId="43" fillId="0" borderId="0" xfId="0" applyFont="1"/>
    <xf numFmtId="0" fontId="9" fillId="3" borderId="0" xfId="0" applyFont="1" applyFill="1" applyBorder="1" applyAlignment="1">
      <alignment horizontal="center" vertical="center" wrapText="1"/>
    </xf>
    <xf numFmtId="3" fontId="12" fillId="4" borderId="60" xfId="0" applyNumberFormat="1" applyFont="1" applyFill="1" applyBorder="1" applyAlignment="1">
      <alignment horizontal="right" vertical="center"/>
    </xf>
    <xf numFmtId="3" fontId="12" fillId="4" borderId="61" xfId="0" applyNumberFormat="1" applyFont="1" applyFill="1" applyBorder="1" applyAlignment="1">
      <alignment horizontal="right" vertical="center"/>
    </xf>
    <xf numFmtId="2" fontId="11" fillId="0" borderId="57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2" fontId="11" fillId="3" borderId="4" xfId="0" applyNumberFormat="1" applyFont="1" applyFill="1" applyBorder="1" applyAlignment="1">
      <alignment horizontal="right" vertical="center"/>
    </xf>
    <xf numFmtId="2" fontId="11" fillId="0" borderId="58" xfId="0" applyNumberFormat="1" applyFont="1" applyFill="1" applyBorder="1" applyAlignment="1">
      <alignment horizontal="right" vertical="center" wrapText="1"/>
    </xf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278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247" xr:uid="{00000000-0005-0000-0000-00001A000000}"/>
    <cellStyle name="Calculation 2 3" xfId="269" xr:uid="{00000000-0005-0000-0000-00001B000000}"/>
    <cellStyle name="Calculation 2 4" xfId="240" xr:uid="{00000000-0005-0000-0000-00001C000000}"/>
    <cellStyle name="Calculation 3" xfId="228" xr:uid="{00000000-0005-0000-0000-00001D000000}"/>
    <cellStyle name="Calculation 3 2" xfId="246" xr:uid="{00000000-0005-0000-0000-00001E000000}"/>
    <cellStyle name="Calculation 3 3" xfId="268" xr:uid="{00000000-0005-0000-0000-00001F000000}"/>
    <cellStyle name="Calculation 3 4" xfId="239" xr:uid="{00000000-0005-0000-0000-000020000000}"/>
    <cellStyle name="Calculation 4" xfId="231" xr:uid="{00000000-0005-0000-0000-000021000000}"/>
    <cellStyle name="Check Cell 2" xfId="37" xr:uid="{00000000-0005-0000-0000-000022000000}"/>
    <cellStyle name="Comma 2" xfId="38" xr:uid="{00000000-0005-0000-0000-000023000000}"/>
    <cellStyle name="Euro" xfId="39" xr:uid="{00000000-0005-0000-0000-000024000000}"/>
    <cellStyle name="Explanatory Text 2" xfId="40" xr:uid="{00000000-0005-0000-0000-000025000000}"/>
    <cellStyle name="Good 2" xfId="41" xr:uid="{00000000-0005-0000-0000-000026000000}"/>
    <cellStyle name="Heading 1 2" xfId="42" xr:uid="{00000000-0005-0000-0000-000027000000}"/>
    <cellStyle name="Heading 2 2" xfId="43" xr:uid="{00000000-0005-0000-0000-000028000000}"/>
    <cellStyle name="Heading 3 2" xfId="44" xr:uid="{00000000-0005-0000-0000-000029000000}"/>
    <cellStyle name="Heading 4 2" xfId="45" xr:uid="{00000000-0005-0000-0000-00002A000000}"/>
    <cellStyle name="Input 2" xfId="46" xr:uid="{00000000-0005-0000-0000-00002B000000}"/>
    <cellStyle name="Input 2 2" xfId="249" xr:uid="{00000000-0005-0000-0000-00002C000000}"/>
    <cellStyle name="Input 2 3" xfId="271" xr:uid="{00000000-0005-0000-0000-00002D000000}"/>
    <cellStyle name="Input 2 4" xfId="244" xr:uid="{00000000-0005-0000-0000-00002E000000}"/>
    <cellStyle name="Input 3" xfId="229" xr:uid="{00000000-0005-0000-0000-00002F000000}"/>
    <cellStyle name="Input 3 2" xfId="248" xr:uid="{00000000-0005-0000-0000-000030000000}"/>
    <cellStyle name="Input 3 3" xfId="270" xr:uid="{00000000-0005-0000-0000-000031000000}"/>
    <cellStyle name="Input 3 4" xfId="242" xr:uid="{00000000-0005-0000-0000-000032000000}"/>
    <cellStyle name="Input 4" xfId="230" xr:uid="{00000000-0005-0000-0000-000033000000}"/>
    <cellStyle name="Linked Cell 2" xfId="47" xr:uid="{00000000-0005-0000-0000-000034000000}"/>
    <cellStyle name="MAND_x000d_CHECK.COMMAND_x000e_RENAME.COMMAND_x0008_SHOW.BAR_x000b_DELETE.MENU_x000e_DELETE.COMMAND_x000e_GET.CHA" xfId="48" xr:uid="{00000000-0005-0000-0000-000035000000}"/>
    <cellStyle name="Neutral 2" xfId="49" xr:uid="{00000000-0005-0000-0000-000036000000}"/>
    <cellStyle name="Normal 10" xfId="50" xr:uid="{00000000-0005-0000-0000-000038000000}"/>
    <cellStyle name="Normal 100" xfId="51" xr:uid="{00000000-0005-0000-0000-000039000000}"/>
    <cellStyle name="Normal 101" xfId="52" xr:uid="{00000000-0005-0000-0000-00003A000000}"/>
    <cellStyle name="Normal 102" xfId="53" xr:uid="{00000000-0005-0000-0000-00003B000000}"/>
    <cellStyle name="Normal 103" xfId="54" xr:uid="{00000000-0005-0000-0000-00003C000000}"/>
    <cellStyle name="Normal 104" xfId="55" xr:uid="{00000000-0005-0000-0000-00003D000000}"/>
    <cellStyle name="Normal 105" xfId="56" xr:uid="{00000000-0005-0000-0000-00003E000000}"/>
    <cellStyle name="Normal 106" xfId="57" xr:uid="{00000000-0005-0000-0000-00003F000000}"/>
    <cellStyle name="Normal 107" xfId="58" xr:uid="{00000000-0005-0000-0000-000040000000}"/>
    <cellStyle name="Normal 108" xfId="59" xr:uid="{00000000-0005-0000-0000-000041000000}"/>
    <cellStyle name="Normal 109" xfId="60" xr:uid="{00000000-0005-0000-0000-000042000000}"/>
    <cellStyle name="Normal 11" xfId="61" xr:uid="{00000000-0005-0000-0000-000043000000}"/>
    <cellStyle name="Normal 110" xfId="62" xr:uid="{00000000-0005-0000-0000-000044000000}"/>
    <cellStyle name="Normal 111" xfId="63" xr:uid="{00000000-0005-0000-0000-000045000000}"/>
    <cellStyle name="Normal 112" xfId="64" xr:uid="{00000000-0005-0000-0000-000046000000}"/>
    <cellStyle name="Normal 113" xfId="65" xr:uid="{00000000-0005-0000-0000-000047000000}"/>
    <cellStyle name="Normal 114" xfId="66" xr:uid="{00000000-0005-0000-0000-000048000000}"/>
    <cellStyle name="Normal 115" xfId="67" xr:uid="{00000000-0005-0000-0000-000049000000}"/>
    <cellStyle name="Normal 116" xfId="68" xr:uid="{00000000-0005-0000-0000-00004A000000}"/>
    <cellStyle name="Normal 117" xfId="69" xr:uid="{00000000-0005-0000-0000-00004B000000}"/>
    <cellStyle name="Normal 118" xfId="70" xr:uid="{00000000-0005-0000-0000-00004C000000}"/>
    <cellStyle name="Normal 119" xfId="71" xr:uid="{00000000-0005-0000-0000-00004D000000}"/>
    <cellStyle name="Normal 12" xfId="72" xr:uid="{00000000-0005-0000-0000-00004E000000}"/>
    <cellStyle name="Normal 120" xfId="73" xr:uid="{00000000-0005-0000-0000-00004F000000}"/>
    <cellStyle name="Normal 121" xfId="74" xr:uid="{00000000-0005-0000-0000-000050000000}"/>
    <cellStyle name="Normal 122" xfId="75" xr:uid="{00000000-0005-0000-0000-000051000000}"/>
    <cellStyle name="Normal 123" xfId="76" xr:uid="{00000000-0005-0000-0000-000052000000}"/>
    <cellStyle name="Normal 124" xfId="77" xr:uid="{00000000-0005-0000-0000-000053000000}"/>
    <cellStyle name="Normal 125" xfId="78" xr:uid="{00000000-0005-0000-0000-000054000000}"/>
    <cellStyle name="Normal 126" xfId="79" xr:uid="{00000000-0005-0000-0000-000055000000}"/>
    <cellStyle name="Normal 127" xfId="80" xr:uid="{00000000-0005-0000-0000-000056000000}"/>
    <cellStyle name="Normal 128" xfId="81" xr:uid="{00000000-0005-0000-0000-000057000000}"/>
    <cellStyle name="Normal 129" xfId="82" xr:uid="{00000000-0005-0000-0000-000058000000}"/>
    <cellStyle name="Normal 13" xfId="83" xr:uid="{00000000-0005-0000-0000-000059000000}"/>
    <cellStyle name="Normal 130" xfId="84" xr:uid="{00000000-0005-0000-0000-00005A000000}"/>
    <cellStyle name="Normal 131" xfId="85" xr:uid="{00000000-0005-0000-0000-00005B000000}"/>
    <cellStyle name="Normal 132" xfId="86" xr:uid="{00000000-0005-0000-0000-00005C000000}"/>
    <cellStyle name="Normal 133" xfId="87" xr:uid="{00000000-0005-0000-0000-00005D000000}"/>
    <cellStyle name="Normal 134" xfId="88" xr:uid="{00000000-0005-0000-0000-00005E000000}"/>
    <cellStyle name="Normal 135" xfId="89" xr:uid="{00000000-0005-0000-0000-00005F000000}"/>
    <cellStyle name="Normal 136" xfId="90" xr:uid="{00000000-0005-0000-0000-000060000000}"/>
    <cellStyle name="Normal 137" xfId="91" xr:uid="{00000000-0005-0000-0000-000061000000}"/>
    <cellStyle name="Normal 138" xfId="92" xr:uid="{00000000-0005-0000-0000-000062000000}"/>
    <cellStyle name="Normal 139" xfId="93" xr:uid="{00000000-0005-0000-0000-000063000000}"/>
    <cellStyle name="Normal 14" xfId="94" xr:uid="{00000000-0005-0000-0000-000064000000}"/>
    <cellStyle name="Normal 140" xfId="95" xr:uid="{00000000-0005-0000-0000-000065000000}"/>
    <cellStyle name="Normal 141" xfId="96" xr:uid="{00000000-0005-0000-0000-000066000000}"/>
    <cellStyle name="Normal 142" xfId="97" xr:uid="{00000000-0005-0000-0000-000067000000}"/>
    <cellStyle name="Normal 143" xfId="98" xr:uid="{00000000-0005-0000-0000-000068000000}"/>
    <cellStyle name="Normal 144" xfId="99" xr:uid="{00000000-0005-0000-0000-000069000000}"/>
    <cellStyle name="Normal 145" xfId="100" xr:uid="{00000000-0005-0000-0000-00006A000000}"/>
    <cellStyle name="Normal 146" xfId="101" xr:uid="{00000000-0005-0000-0000-00006B000000}"/>
    <cellStyle name="Normal 147" xfId="102" xr:uid="{00000000-0005-0000-0000-00006C000000}"/>
    <cellStyle name="Normal 148" xfId="103" xr:uid="{00000000-0005-0000-0000-00006D000000}"/>
    <cellStyle name="Normal 149" xfId="104" xr:uid="{00000000-0005-0000-0000-00006E000000}"/>
    <cellStyle name="Normal 15" xfId="105" xr:uid="{00000000-0005-0000-0000-00006F000000}"/>
    <cellStyle name="Normal 150" xfId="106" xr:uid="{00000000-0005-0000-0000-000070000000}"/>
    <cellStyle name="Normal 151" xfId="107" xr:uid="{00000000-0005-0000-0000-000071000000}"/>
    <cellStyle name="Normal 152" xfId="214" xr:uid="{00000000-0005-0000-0000-000072000000}"/>
    <cellStyle name="Normal 152 2" xfId="256" xr:uid="{00000000-0005-0000-0000-000073000000}"/>
    <cellStyle name="Normal 153" xfId="108" xr:uid="{00000000-0005-0000-0000-000074000000}"/>
    <cellStyle name="Normal 154" xfId="109" xr:uid="{00000000-0005-0000-0000-000075000000}"/>
    <cellStyle name="Normal 155" xfId="110" xr:uid="{00000000-0005-0000-0000-000076000000}"/>
    <cellStyle name="Normal 156" xfId="111" xr:uid="{00000000-0005-0000-0000-000077000000}"/>
    <cellStyle name="Normal 157" xfId="112" xr:uid="{00000000-0005-0000-0000-000078000000}"/>
    <cellStyle name="Normal 158" xfId="113" xr:uid="{00000000-0005-0000-0000-000079000000}"/>
    <cellStyle name="Normal 159" xfId="114" xr:uid="{00000000-0005-0000-0000-00007A000000}"/>
    <cellStyle name="Normal 16" xfId="115" xr:uid="{00000000-0005-0000-0000-00007B000000}"/>
    <cellStyle name="Normal 160" xfId="215" xr:uid="{00000000-0005-0000-0000-00007C000000}"/>
    <cellStyle name="Normal 160 2" xfId="258" xr:uid="{00000000-0005-0000-0000-00007D000000}"/>
    <cellStyle name="Normal 161" xfId="218" xr:uid="{00000000-0005-0000-0000-00007E000000}"/>
    <cellStyle name="Normal 161 2" xfId="260" xr:uid="{00000000-0005-0000-0000-00007F000000}"/>
    <cellStyle name="Normal 162" xfId="220" xr:uid="{00000000-0005-0000-0000-000080000000}"/>
    <cellStyle name="Normal 162 2" xfId="262" xr:uid="{00000000-0005-0000-0000-000081000000}"/>
    <cellStyle name="Normal 163" xfId="222" xr:uid="{00000000-0005-0000-0000-000082000000}"/>
    <cellStyle name="Normal 163 2" xfId="264" xr:uid="{00000000-0005-0000-0000-000083000000}"/>
    <cellStyle name="Normal 164" xfId="224" xr:uid="{00000000-0005-0000-0000-000084000000}"/>
    <cellStyle name="Normal 164 2" xfId="266" xr:uid="{00000000-0005-0000-0000-000085000000}"/>
    <cellStyle name="Normal 165" xfId="10" xr:uid="{00000000-0005-0000-0000-000086000000}"/>
    <cellStyle name="Normal 165 2" xfId="245" xr:uid="{00000000-0005-0000-0000-000087000000}"/>
    <cellStyle name="Normal 166" xfId="235" xr:uid="{00000000-0005-0000-0000-000088000000}"/>
    <cellStyle name="Normal 17" xfId="116" xr:uid="{00000000-0005-0000-0000-000089000000}"/>
    <cellStyle name="Normal 18" xfId="117" xr:uid="{00000000-0005-0000-0000-00008A000000}"/>
    <cellStyle name="Normal 19" xfId="118" xr:uid="{00000000-0005-0000-0000-00008B000000}"/>
    <cellStyle name="Normal 2" xfId="9" xr:uid="{00000000-0005-0000-0000-00008C000000}"/>
    <cellStyle name="Normal 2 2" xfId="119" xr:uid="{00000000-0005-0000-0000-00008D000000}"/>
    <cellStyle name="Normal 2 3" xfId="277" xr:uid="{00000000-0005-0000-0000-00008E000000}"/>
    <cellStyle name="Normal 20" xfId="120" xr:uid="{00000000-0005-0000-0000-00008F000000}"/>
    <cellStyle name="Normal 21" xfId="121" xr:uid="{00000000-0005-0000-0000-000090000000}"/>
    <cellStyle name="Normal 22" xfId="122" xr:uid="{00000000-0005-0000-0000-000091000000}"/>
    <cellStyle name="Normal 23" xfId="123" xr:uid="{00000000-0005-0000-0000-000092000000}"/>
    <cellStyle name="Normal 24" xfId="124" xr:uid="{00000000-0005-0000-0000-000093000000}"/>
    <cellStyle name="Normal 25" xfId="125" xr:uid="{00000000-0005-0000-0000-000094000000}"/>
    <cellStyle name="Normal 26" xfId="126" xr:uid="{00000000-0005-0000-0000-000095000000}"/>
    <cellStyle name="Normal 27" xfId="127" xr:uid="{00000000-0005-0000-0000-000096000000}"/>
    <cellStyle name="Normal 28" xfId="128" xr:uid="{00000000-0005-0000-0000-000097000000}"/>
    <cellStyle name="Normal 29" xfId="129" xr:uid="{00000000-0005-0000-0000-000098000000}"/>
    <cellStyle name="Normal 3" xfId="130" xr:uid="{00000000-0005-0000-0000-000099000000}"/>
    <cellStyle name="Normal 3 2" xfId="276" xr:uid="{00000000-0005-0000-0000-00009A000000}"/>
    <cellStyle name="Normal 30" xfId="131" xr:uid="{00000000-0005-0000-0000-00009B000000}"/>
    <cellStyle name="Normal 31" xfId="132" xr:uid="{00000000-0005-0000-0000-00009C000000}"/>
    <cellStyle name="Normal 32" xfId="133" xr:uid="{00000000-0005-0000-0000-00009D000000}"/>
    <cellStyle name="Normal 33" xfId="134" xr:uid="{00000000-0005-0000-0000-00009E000000}"/>
    <cellStyle name="Normal 34" xfId="135" xr:uid="{00000000-0005-0000-0000-00009F000000}"/>
    <cellStyle name="Normal 35" xfId="136" xr:uid="{00000000-0005-0000-0000-0000A0000000}"/>
    <cellStyle name="Normal 36" xfId="137" xr:uid="{00000000-0005-0000-0000-0000A1000000}"/>
    <cellStyle name="Normal 37" xfId="138" xr:uid="{00000000-0005-0000-0000-0000A2000000}"/>
    <cellStyle name="Normal 38" xfId="139" xr:uid="{00000000-0005-0000-0000-0000A3000000}"/>
    <cellStyle name="Normal 39" xfId="140" xr:uid="{00000000-0005-0000-0000-0000A4000000}"/>
    <cellStyle name="Normal 4" xfId="141" xr:uid="{00000000-0005-0000-0000-0000A5000000}"/>
    <cellStyle name="Normal 40" xfId="142" xr:uid="{00000000-0005-0000-0000-0000A6000000}"/>
    <cellStyle name="Normal 41" xfId="143" xr:uid="{00000000-0005-0000-0000-0000A7000000}"/>
    <cellStyle name="Normal 42" xfId="144" xr:uid="{00000000-0005-0000-0000-0000A8000000}"/>
    <cellStyle name="Normal 43" xfId="145" xr:uid="{00000000-0005-0000-0000-0000A9000000}"/>
    <cellStyle name="Normal 44" xfId="146" xr:uid="{00000000-0005-0000-0000-0000AA000000}"/>
    <cellStyle name="Normal 45" xfId="147" xr:uid="{00000000-0005-0000-0000-0000AB000000}"/>
    <cellStyle name="Normal 46" xfId="148" xr:uid="{00000000-0005-0000-0000-0000AC000000}"/>
    <cellStyle name="Normal 47" xfId="149" xr:uid="{00000000-0005-0000-0000-0000AD000000}"/>
    <cellStyle name="Normal 48" xfId="150" xr:uid="{00000000-0005-0000-0000-0000AE000000}"/>
    <cellStyle name="Normal 49" xfId="151" xr:uid="{00000000-0005-0000-0000-0000AF000000}"/>
    <cellStyle name="Normal 5" xfId="152" xr:uid="{00000000-0005-0000-0000-0000B0000000}"/>
    <cellStyle name="Normal 50" xfId="153" xr:uid="{00000000-0005-0000-0000-0000B1000000}"/>
    <cellStyle name="Normal 51" xfId="154" xr:uid="{00000000-0005-0000-0000-0000B2000000}"/>
    <cellStyle name="Normal 52" xfId="155" xr:uid="{00000000-0005-0000-0000-0000B3000000}"/>
    <cellStyle name="Normal 53" xfId="156" xr:uid="{00000000-0005-0000-0000-0000B4000000}"/>
    <cellStyle name="Normal 54" xfId="157" xr:uid="{00000000-0005-0000-0000-0000B5000000}"/>
    <cellStyle name="Normal 55" xfId="158" xr:uid="{00000000-0005-0000-0000-0000B6000000}"/>
    <cellStyle name="Normal 56" xfId="159" xr:uid="{00000000-0005-0000-0000-0000B7000000}"/>
    <cellStyle name="Normal 57" xfId="160" xr:uid="{00000000-0005-0000-0000-0000B8000000}"/>
    <cellStyle name="Normal 58" xfId="161" xr:uid="{00000000-0005-0000-0000-0000B9000000}"/>
    <cellStyle name="Normal 59" xfId="162" xr:uid="{00000000-0005-0000-0000-0000BA000000}"/>
    <cellStyle name="Normal 6" xfId="163" xr:uid="{00000000-0005-0000-0000-0000BB000000}"/>
    <cellStyle name="Normal 60" xfId="164" xr:uid="{00000000-0005-0000-0000-0000BC000000}"/>
    <cellStyle name="Normal 61" xfId="165" xr:uid="{00000000-0005-0000-0000-0000BD000000}"/>
    <cellStyle name="Normal 62" xfId="166" xr:uid="{00000000-0005-0000-0000-0000BE000000}"/>
    <cellStyle name="Normal 63" xfId="167" xr:uid="{00000000-0005-0000-0000-0000BF000000}"/>
    <cellStyle name="Normal 64" xfId="168" xr:uid="{00000000-0005-0000-0000-0000C0000000}"/>
    <cellStyle name="Normal 65" xfId="169" xr:uid="{00000000-0005-0000-0000-0000C1000000}"/>
    <cellStyle name="Normal 66" xfId="170" xr:uid="{00000000-0005-0000-0000-0000C2000000}"/>
    <cellStyle name="Normal 67" xfId="171" xr:uid="{00000000-0005-0000-0000-0000C3000000}"/>
    <cellStyle name="Normal 68" xfId="172" xr:uid="{00000000-0005-0000-0000-0000C4000000}"/>
    <cellStyle name="Normal 69" xfId="173" xr:uid="{00000000-0005-0000-0000-0000C5000000}"/>
    <cellStyle name="Normal 7" xfId="174" xr:uid="{00000000-0005-0000-0000-0000C6000000}"/>
    <cellStyle name="Normal 70" xfId="175" xr:uid="{00000000-0005-0000-0000-0000C7000000}"/>
    <cellStyle name="Normal 71" xfId="176" xr:uid="{00000000-0005-0000-0000-0000C8000000}"/>
    <cellStyle name="Normal 72" xfId="177" xr:uid="{00000000-0005-0000-0000-0000C9000000}"/>
    <cellStyle name="Normal 73" xfId="178" xr:uid="{00000000-0005-0000-0000-0000CA000000}"/>
    <cellStyle name="Normal 74" xfId="179" xr:uid="{00000000-0005-0000-0000-0000CB000000}"/>
    <cellStyle name="Normal 75" xfId="180" xr:uid="{00000000-0005-0000-0000-0000CC000000}"/>
    <cellStyle name="Normal 76" xfId="181" xr:uid="{00000000-0005-0000-0000-0000CD000000}"/>
    <cellStyle name="Normal 77" xfId="182" xr:uid="{00000000-0005-0000-0000-0000CE000000}"/>
    <cellStyle name="Normal 78" xfId="183" xr:uid="{00000000-0005-0000-0000-0000CF000000}"/>
    <cellStyle name="Normal 79" xfId="184" xr:uid="{00000000-0005-0000-0000-0000D0000000}"/>
    <cellStyle name="Normal 8" xfId="185" xr:uid="{00000000-0005-0000-0000-0000D1000000}"/>
    <cellStyle name="Normal 80" xfId="186" xr:uid="{00000000-0005-0000-0000-0000D2000000}"/>
    <cellStyle name="Normal 81" xfId="187" xr:uid="{00000000-0005-0000-0000-0000D3000000}"/>
    <cellStyle name="Normal 82" xfId="188" xr:uid="{00000000-0005-0000-0000-0000D4000000}"/>
    <cellStyle name="Normal 83" xfId="189" xr:uid="{00000000-0005-0000-0000-0000D5000000}"/>
    <cellStyle name="Normal 84" xfId="190" xr:uid="{00000000-0005-0000-0000-0000D6000000}"/>
    <cellStyle name="Normal 85" xfId="191" xr:uid="{00000000-0005-0000-0000-0000D7000000}"/>
    <cellStyle name="Normal 86" xfId="192" xr:uid="{00000000-0005-0000-0000-0000D8000000}"/>
    <cellStyle name="Normal 87" xfId="193" xr:uid="{00000000-0005-0000-0000-0000D9000000}"/>
    <cellStyle name="Normal 88" xfId="194" xr:uid="{00000000-0005-0000-0000-0000DA000000}"/>
    <cellStyle name="Normal 89" xfId="195" xr:uid="{00000000-0005-0000-0000-0000DB000000}"/>
    <cellStyle name="Normal 9" xfId="196" xr:uid="{00000000-0005-0000-0000-0000DC000000}"/>
    <cellStyle name="Normal 90" xfId="197" xr:uid="{00000000-0005-0000-0000-0000DD000000}"/>
    <cellStyle name="Normal 91" xfId="198" xr:uid="{00000000-0005-0000-0000-0000DE000000}"/>
    <cellStyle name="Normal 92" xfId="199" xr:uid="{00000000-0005-0000-0000-0000DF000000}"/>
    <cellStyle name="Normal 93" xfId="200" xr:uid="{00000000-0005-0000-0000-0000E0000000}"/>
    <cellStyle name="Normal 94" xfId="201" xr:uid="{00000000-0005-0000-0000-0000E1000000}"/>
    <cellStyle name="Normal 95" xfId="202" xr:uid="{00000000-0005-0000-0000-0000E2000000}"/>
    <cellStyle name="Normal 96" xfId="203" xr:uid="{00000000-0005-0000-0000-0000E3000000}"/>
    <cellStyle name="Normal 97" xfId="204" xr:uid="{00000000-0005-0000-0000-0000E4000000}"/>
    <cellStyle name="Normal 98" xfId="205" xr:uid="{00000000-0005-0000-0000-0000E5000000}"/>
    <cellStyle name="Normal 99" xfId="206" xr:uid="{00000000-0005-0000-0000-0000E6000000}"/>
    <cellStyle name="normální_Rezervy_prez_1_12_03" xfId="207" xr:uid="{00000000-0005-0000-0000-0000E7000000}"/>
    <cellStyle name="Normalno" xfId="0" builtinId="0"/>
    <cellStyle name="Normalno 2" xfId="1" xr:uid="{00000000-0005-0000-0000-0000E8000000}"/>
    <cellStyle name="Normalno 2 2" xfId="5" xr:uid="{00000000-0005-0000-0000-0000E9000000}"/>
    <cellStyle name="Normalno 3" xfId="6" xr:uid="{00000000-0005-0000-0000-0000EA000000}"/>
    <cellStyle name="Note 2" xfId="208" xr:uid="{00000000-0005-0000-0000-0000EB000000}"/>
    <cellStyle name="Note 3" xfId="232" xr:uid="{00000000-0005-0000-0000-0000EC000000}"/>
    <cellStyle name="Note 4" xfId="236" xr:uid="{00000000-0005-0000-0000-0000ED000000}"/>
    <cellStyle name="Note 5" xfId="237" xr:uid="{00000000-0005-0000-0000-0000EE000000}"/>
    <cellStyle name="Obično 2" xfId="2" xr:uid="{00000000-0005-0000-0000-0000EF000000}"/>
    <cellStyle name="Obično 2 2" xfId="3" xr:uid="{00000000-0005-0000-0000-0000F0000000}"/>
    <cellStyle name="Obično 3" xfId="7" xr:uid="{00000000-0005-0000-0000-0000F1000000}"/>
    <cellStyle name="Obično 3 2" xfId="216" xr:uid="{00000000-0005-0000-0000-0000F2000000}"/>
    <cellStyle name="Obično 3 2 2" xfId="259" xr:uid="{00000000-0005-0000-0000-0000F3000000}"/>
    <cellStyle name="Obično 3 3" xfId="219" xr:uid="{00000000-0005-0000-0000-0000F4000000}"/>
    <cellStyle name="Obično 3 3 2" xfId="261" xr:uid="{00000000-0005-0000-0000-0000F5000000}"/>
    <cellStyle name="Obično 3 4" xfId="221" xr:uid="{00000000-0005-0000-0000-0000F6000000}"/>
    <cellStyle name="Obično 3 4 2" xfId="263" xr:uid="{00000000-0005-0000-0000-0000F7000000}"/>
    <cellStyle name="Obično 3 5" xfId="223" xr:uid="{00000000-0005-0000-0000-0000F8000000}"/>
    <cellStyle name="Obično 3 5 2" xfId="265" xr:uid="{00000000-0005-0000-0000-0000F9000000}"/>
    <cellStyle name="Obično 3 6" xfId="225" xr:uid="{00000000-0005-0000-0000-0000FA000000}"/>
    <cellStyle name="Obično 3 6 2" xfId="267" xr:uid="{00000000-0005-0000-0000-0000FB000000}"/>
    <cellStyle name="Obično 3 7" xfId="257" xr:uid="{00000000-0005-0000-0000-0000FC000000}"/>
    <cellStyle name="Obično 4" xfId="4" xr:uid="{00000000-0005-0000-0000-0000FD000000}"/>
    <cellStyle name="Obično 4 2" xfId="8" xr:uid="{00000000-0005-0000-0000-0000FE000000}"/>
    <cellStyle name="Obično_12a Izvjestaji drustava za osiguranje" xfId="217" xr:uid="{00000000-0005-0000-0000-0000FF000000}"/>
    <cellStyle name="Output 2" xfId="209" xr:uid="{00000000-0005-0000-0000-000000010000}"/>
    <cellStyle name="Output 2 2" xfId="254" xr:uid="{00000000-0005-0000-0000-000001010000}"/>
    <cellStyle name="Output 2 3" xfId="274" xr:uid="{00000000-0005-0000-0000-000002010000}"/>
    <cellStyle name="Output 2 4" xfId="243" xr:uid="{00000000-0005-0000-0000-000003010000}"/>
    <cellStyle name="Output 3" xfId="233" xr:uid="{00000000-0005-0000-0000-000004010000}"/>
    <cellStyle name="Output 3 2" xfId="252" xr:uid="{00000000-0005-0000-0000-000005010000}"/>
    <cellStyle name="Output 3 3" xfId="272" xr:uid="{00000000-0005-0000-0000-000006010000}"/>
    <cellStyle name="Output 3 4" xfId="241" xr:uid="{00000000-0005-0000-0000-000007010000}"/>
    <cellStyle name="Output 4" xfId="227" xr:uid="{00000000-0005-0000-0000-000008010000}"/>
    <cellStyle name="Percent 2" xfId="251" xr:uid="{00000000-0005-0000-0000-000009010000}"/>
    <cellStyle name="Standard_0103_s Versicherung" xfId="210" xr:uid="{00000000-0005-0000-0000-00000A010000}"/>
    <cellStyle name="Title 2" xfId="211" xr:uid="{00000000-0005-0000-0000-00000B010000}"/>
    <cellStyle name="Total 2" xfId="212" xr:uid="{00000000-0005-0000-0000-00000C010000}"/>
    <cellStyle name="Total 2 2" xfId="255" xr:uid="{00000000-0005-0000-0000-00000D010000}"/>
    <cellStyle name="Total 2 3" xfId="275" xr:uid="{00000000-0005-0000-0000-00000E010000}"/>
    <cellStyle name="Total 2 4" xfId="238" xr:uid="{00000000-0005-0000-0000-00000F010000}"/>
    <cellStyle name="Total 3" xfId="234" xr:uid="{00000000-0005-0000-0000-000010010000}"/>
    <cellStyle name="Total 3 2" xfId="253" xr:uid="{00000000-0005-0000-0000-000011010000}"/>
    <cellStyle name="Total 3 3" xfId="273" xr:uid="{00000000-0005-0000-0000-000012010000}"/>
    <cellStyle name="Total 3 4" xfId="250" xr:uid="{00000000-0005-0000-0000-000013010000}"/>
    <cellStyle name="Total 4" xfId="226" xr:uid="{00000000-0005-0000-0000-000014010000}"/>
    <cellStyle name="Warning Text 2" xfId="213" xr:uid="{00000000-0005-0000-0000-00001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showGridLines="0" tabSelected="1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0.14062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62" t="s">
        <v>29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3"/>
      <c r="B11" s="64"/>
      <c r="C11" s="97" t="s">
        <v>36</v>
      </c>
      <c r="D11" s="97"/>
      <c r="E11" s="97"/>
      <c r="F11" s="98"/>
    </row>
    <row r="12" spans="1:6" s="1" customFormat="1" ht="18" customHeight="1" x14ac:dyDescent="0.2">
      <c r="A12" s="65" t="s">
        <v>32</v>
      </c>
      <c r="B12" s="40" t="s">
        <v>33</v>
      </c>
      <c r="C12" s="83" t="s">
        <v>34</v>
      </c>
      <c r="D12" s="83" t="s">
        <v>35</v>
      </c>
      <c r="E12" s="83" t="s">
        <v>34</v>
      </c>
      <c r="F12" s="66" t="s">
        <v>35</v>
      </c>
    </row>
    <row r="13" spans="1:6" s="1" customFormat="1" ht="18" customHeight="1" thickBot="1" x14ac:dyDescent="0.25">
      <c r="A13" s="67"/>
      <c r="B13" s="68"/>
      <c r="C13" s="69" t="s">
        <v>71</v>
      </c>
      <c r="D13" s="85" t="s">
        <v>25</v>
      </c>
      <c r="E13" s="69" t="s">
        <v>72</v>
      </c>
      <c r="F13" s="77" t="s">
        <v>25</v>
      </c>
    </row>
    <row r="14" spans="1:6" s="1" customFormat="1" ht="16.5" customHeight="1" x14ac:dyDescent="0.2">
      <c r="A14" s="19" t="s">
        <v>0</v>
      </c>
      <c r="B14" s="12" t="s">
        <v>41</v>
      </c>
      <c r="C14" s="48">
        <f>FBiH!C14+RS!C14</f>
        <v>44169516</v>
      </c>
      <c r="D14" s="93">
        <f t="shared" ref="D14:D37" si="0">C14/C$38*100</f>
        <v>5.9346116065184438</v>
      </c>
      <c r="E14" s="48">
        <f>FBiH!E14+RS!E14</f>
        <v>47396292.219999999</v>
      </c>
      <c r="F14" s="93">
        <f t="shared" ref="F14:F37" si="1">E14/E$38*100</f>
        <v>5.7496762718026746</v>
      </c>
    </row>
    <row r="15" spans="1:6" s="1" customFormat="1" ht="17.100000000000001" customHeight="1" x14ac:dyDescent="0.2">
      <c r="A15" s="22" t="s">
        <v>1</v>
      </c>
      <c r="B15" s="12" t="s">
        <v>42</v>
      </c>
      <c r="C15" s="48">
        <f>FBiH!C15+RS!C15</f>
        <v>16020031</v>
      </c>
      <c r="D15" s="94">
        <f t="shared" si="0"/>
        <v>2.1524497100983688</v>
      </c>
      <c r="E15" s="48">
        <f>FBiH!E15+RS!E15</f>
        <v>17734019.57</v>
      </c>
      <c r="F15" s="94">
        <f t="shared" si="1"/>
        <v>2.1513259107278171</v>
      </c>
    </row>
    <row r="16" spans="1:6" s="1" customFormat="1" ht="17.100000000000001" customHeight="1" x14ac:dyDescent="0.2">
      <c r="A16" s="22" t="s">
        <v>2</v>
      </c>
      <c r="B16" s="12" t="s">
        <v>43</v>
      </c>
      <c r="C16" s="48">
        <f>FBiH!C16+RS!C16</f>
        <v>80958506</v>
      </c>
      <c r="D16" s="94">
        <f t="shared" si="0"/>
        <v>10.877576502173875</v>
      </c>
      <c r="E16" s="48">
        <f>FBiH!E16+RS!E16</f>
        <v>93331436.729999989</v>
      </c>
      <c r="F16" s="94">
        <f t="shared" si="1"/>
        <v>11.322099726469563</v>
      </c>
    </row>
    <row r="17" spans="1:6" s="1" customFormat="1" ht="17.100000000000001" customHeight="1" x14ac:dyDescent="0.2">
      <c r="A17" s="19" t="s">
        <v>3</v>
      </c>
      <c r="B17" s="12" t="s">
        <v>44</v>
      </c>
      <c r="C17" s="48">
        <f>FBiH!C17+RS!C17</f>
        <v>11530</v>
      </c>
      <c r="D17" s="94">
        <f t="shared" si="0"/>
        <v>1.5491696088125045E-3</v>
      </c>
      <c r="E17" s="48">
        <f>FBiH!E17+RS!E17</f>
        <v>23059.14</v>
      </c>
      <c r="F17" s="94">
        <f t="shared" si="1"/>
        <v>2.7973198724230482E-3</v>
      </c>
    </row>
    <row r="18" spans="1:6" s="1" customFormat="1" ht="17.100000000000001" customHeight="1" x14ac:dyDescent="0.2">
      <c r="A18" s="19" t="s">
        <v>4</v>
      </c>
      <c r="B18" s="12" t="s">
        <v>45</v>
      </c>
      <c r="C18" s="48">
        <f>FBiH!C18+RS!C18</f>
        <v>24957</v>
      </c>
      <c r="D18" s="94">
        <f t="shared" si="0"/>
        <v>3.3532199416421225E-3</v>
      </c>
      <c r="E18" s="48">
        <f>FBiH!E18+RS!E18</f>
        <v>25058.36</v>
      </c>
      <c r="F18" s="94">
        <f t="shared" si="1"/>
        <v>3.0398466030533149E-3</v>
      </c>
    </row>
    <row r="19" spans="1:6" s="1" customFormat="1" ht="17.100000000000001" customHeight="1" x14ac:dyDescent="0.2">
      <c r="A19" s="19" t="s">
        <v>5</v>
      </c>
      <c r="B19" s="12" t="s">
        <v>46</v>
      </c>
      <c r="C19" s="48">
        <f>FBiH!C19+RS!C19</f>
        <v>10917</v>
      </c>
      <c r="D19" s="94">
        <f t="shared" si="0"/>
        <v>1.4668069921427677E-3</v>
      </c>
      <c r="E19" s="48">
        <f>FBiH!E19+RS!E19</f>
        <v>10291.44</v>
      </c>
      <c r="F19" s="94">
        <f t="shared" si="1"/>
        <v>1.2484615483426293E-3</v>
      </c>
    </row>
    <row r="20" spans="1:6" s="1" customFormat="1" ht="17.100000000000001" customHeight="1" x14ac:dyDescent="0.2">
      <c r="A20" s="19" t="s">
        <v>6</v>
      </c>
      <c r="B20" s="12" t="s">
        <v>47</v>
      </c>
      <c r="C20" s="48">
        <f>FBiH!C20+RS!C20</f>
        <v>3374667</v>
      </c>
      <c r="D20" s="94">
        <f t="shared" si="0"/>
        <v>0.45341990947636318</v>
      </c>
      <c r="E20" s="48">
        <f>FBiH!E20+RS!E20</f>
        <v>3019863.82</v>
      </c>
      <c r="F20" s="94">
        <f t="shared" si="1"/>
        <v>0.36634172287853661</v>
      </c>
    </row>
    <row r="21" spans="1:6" s="1" customFormat="1" ht="17.100000000000001" customHeight="1" x14ac:dyDescent="0.2">
      <c r="A21" s="19" t="s">
        <v>7</v>
      </c>
      <c r="B21" s="12" t="s">
        <v>48</v>
      </c>
      <c r="C21" s="48">
        <f>FBiH!C21+RS!C21</f>
        <v>30306577</v>
      </c>
      <c r="D21" s="94">
        <f t="shared" si="0"/>
        <v>4.0719885546865608</v>
      </c>
      <c r="E21" s="48">
        <f>FBiH!E21+RS!E21</f>
        <v>34065243.850000001</v>
      </c>
      <c r="F21" s="94">
        <f t="shared" si="1"/>
        <v>4.1324777758642357</v>
      </c>
    </row>
    <row r="22" spans="1:6" s="1" customFormat="1" ht="17.100000000000001" customHeight="1" x14ac:dyDescent="0.2">
      <c r="A22" s="19" t="s">
        <v>8</v>
      </c>
      <c r="B22" s="12" t="s">
        <v>49</v>
      </c>
      <c r="C22" s="48">
        <f>FBiH!C22+RS!C22</f>
        <v>33993716</v>
      </c>
      <c r="D22" s="94">
        <f t="shared" si="0"/>
        <v>4.5673921698008133</v>
      </c>
      <c r="E22" s="48">
        <f>FBiH!E22+RS!E22</f>
        <v>37837231.329999998</v>
      </c>
      <c r="F22" s="94">
        <f t="shared" si="1"/>
        <v>4.590060128733203</v>
      </c>
    </row>
    <row r="23" spans="1:6" s="1" customFormat="1" ht="16.5" customHeight="1" x14ac:dyDescent="0.2">
      <c r="A23" s="19" t="s">
        <v>9</v>
      </c>
      <c r="B23" s="12" t="s">
        <v>50</v>
      </c>
      <c r="C23" s="48">
        <f>FBiH!C23+RS!C23</f>
        <v>363402386</v>
      </c>
      <c r="D23" s="94">
        <f t="shared" si="0"/>
        <v>48.826707039128422</v>
      </c>
      <c r="E23" s="48">
        <f>FBiH!E23+RS!E23</f>
        <v>409870836.38999999</v>
      </c>
      <c r="F23" s="94">
        <f t="shared" si="1"/>
        <v>49.72170843146808</v>
      </c>
    </row>
    <row r="24" spans="1:6" s="1" customFormat="1" ht="17.100000000000001" customHeight="1" x14ac:dyDescent="0.2">
      <c r="A24" s="19" t="s">
        <v>10</v>
      </c>
      <c r="B24" s="12" t="s">
        <v>51</v>
      </c>
      <c r="C24" s="48">
        <f>FBiH!C24+RS!C24</f>
        <v>157505</v>
      </c>
      <c r="D24" s="94">
        <f t="shared" si="0"/>
        <v>2.1162355527841587E-2</v>
      </c>
      <c r="E24" s="48">
        <f>FBiH!E24+RS!E24</f>
        <v>141269.9</v>
      </c>
      <c r="F24" s="94">
        <f t="shared" si="1"/>
        <v>1.7137547135115047E-2</v>
      </c>
    </row>
    <row r="25" spans="1:6" s="1" customFormat="1" ht="17.100000000000001" customHeight="1" x14ac:dyDescent="0.2">
      <c r="A25" s="19" t="s">
        <v>11</v>
      </c>
      <c r="B25" s="12" t="s">
        <v>52</v>
      </c>
      <c r="C25" s="48">
        <f>FBiH!C25+RS!C25</f>
        <v>44086</v>
      </c>
      <c r="D25" s="94">
        <f t="shared" si="0"/>
        <v>5.9233904053866502E-3</v>
      </c>
      <c r="E25" s="48">
        <f>FBiH!E25+RS!E25</f>
        <v>47760.47</v>
      </c>
      <c r="F25" s="94">
        <f t="shared" si="1"/>
        <v>5.7938549246530809E-3</v>
      </c>
    </row>
    <row r="26" spans="1:6" s="1" customFormat="1" ht="17.100000000000001" customHeight="1" x14ac:dyDescent="0.2">
      <c r="A26" s="19" t="s">
        <v>12</v>
      </c>
      <c r="B26" s="12" t="s">
        <v>53</v>
      </c>
      <c r="C26" s="48">
        <f>FBiH!C26+RS!C26</f>
        <v>10307025</v>
      </c>
      <c r="D26" s="94">
        <f t="shared" si="0"/>
        <v>1.3848508141605118</v>
      </c>
      <c r="E26" s="48">
        <f>FBiH!E26+RS!E26</f>
        <v>10852387.289999999</v>
      </c>
      <c r="F26" s="94">
        <f t="shared" si="1"/>
        <v>1.3165104435615687</v>
      </c>
    </row>
    <row r="27" spans="1:6" s="1" customFormat="1" ht="17.100000000000001" customHeight="1" x14ac:dyDescent="0.2">
      <c r="A27" s="19" t="s">
        <v>13</v>
      </c>
      <c r="B27" s="12" t="s">
        <v>54</v>
      </c>
      <c r="C27" s="48">
        <f>FBiH!C27+RS!C27</f>
        <v>6102074</v>
      </c>
      <c r="D27" s="94">
        <f t="shared" si="0"/>
        <v>0.81987403222245925</v>
      </c>
      <c r="E27" s="48">
        <f>FBiH!E27+RS!E27</f>
        <v>6718969.3200000003</v>
      </c>
      <c r="F27" s="94">
        <f t="shared" si="1"/>
        <v>0.81508271345057859</v>
      </c>
    </row>
    <row r="28" spans="1:6" s="1" customFormat="1" ht="17.100000000000001" customHeight="1" x14ac:dyDescent="0.2">
      <c r="A28" s="19" t="s">
        <v>14</v>
      </c>
      <c r="B28" s="12" t="s">
        <v>55</v>
      </c>
      <c r="C28" s="48">
        <f>FBiH!C28+RS!C28</f>
        <v>407623</v>
      </c>
      <c r="D28" s="94">
        <f t="shared" si="0"/>
        <v>5.4768184167647824E-2</v>
      </c>
      <c r="E28" s="48">
        <f>FBiH!E28+RS!E28</f>
        <v>504966.66</v>
      </c>
      <c r="F28" s="94">
        <f t="shared" si="1"/>
        <v>6.1257847123921044E-2</v>
      </c>
    </row>
    <row r="29" spans="1:6" s="1" customFormat="1" ht="17.100000000000001" customHeight="1" x14ac:dyDescent="0.2">
      <c r="A29" s="19" t="s">
        <v>15</v>
      </c>
      <c r="B29" s="12" t="s">
        <v>56</v>
      </c>
      <c r="C29" s="48">
        <f>FBiH!C29+RS!C29</f>
        <v>5092586</v>
      </c>
      <c r="D29" s="94">
        <f t="shared" si="0"/>
        <v>0.68423932883469529</v>
      </c>
      <c r="E29" s="48">
        <f>FBiH!E29+RS!E29</f>
        <v>7079155</v>
      </c>
      <c r="F29" s="94">
        <f t="shared" si="1"/>
        <v>0.85877708194941282</v>
      </c>
    </row>
    <row r="30" spans="1:6" s="1" customFormat="1" ht="17.100000000000001" customHeight="1" x14ac:dyDescent="0.2">
      <c r="A30" s="19" t="s">
        <v>16</v>
      </c>
      <c r="B30" s="12" t="s">
        <v>57</v>
      </c>
      <c r="C30" s="48">
        <f>FBiH!C30+RS!C30</f>
        <v>87891</v>
      </c>
      <c r="D30" s="94">
        <f t="shared" si="0"/>
        <v>1.1809025679803974E-2</v>
      </c>
      <c r="E30" s="48">
        <f>FBiH!E30+RS!E30</f>
        <v>136513.06</v>
      </c>
      <c r="F30" s="94">
        <f t="shared" si="1"/>
        <v>1.6560491656812872E-2</v>
      </c>
    </row>
    <row r="31" spans="1:6" s="1" customFormat="1" ht="17.100000000000001" customHeight="1" x14ac:dyDescent="0.2">
      <c r="A31" s="19" t="s">
        <v>17</v>
      </c>
      <c r="B31" s="12" t="s">
        <v>58</v>
      </c>
      <c r="C31" s="48">
        <f>FBiH!C31+RS!C31</f>
        <v>2451202</v>
      </c>
      <c r="D31" s="94">
        <f t="shared" si="0"/>
        <v>0.32934324748139016</v>
      </c>
      <c r="E31" s="48">
        <f>FBiH!E31+RS!E31</f>
        <v>3196455.67</v>
      </c>
      <c r="F31" s="94">
        <f t="shared" si="1"/>
        <v>0.38776419966270764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49">
        <f>SUM(C14:C31)</f>
        <v>596922795</v>
      </c>
      <c r="D32" s="95">
        <f t="shared" si="0"/>
        <v>80.202485066905183</v>
      </c>
      <c r="E32" s="49">
        <f>SUM(E14:E31)</f>
        <v>671990810.21999979</v>
      </c>
      <c r="F32" s="95">
        <f t="shared" si="1"/>
        <v>81.519659775432672</v>
      </c>
    </row>
    <row r="33" spans="1:6" s="1" customFormat="1" ht="17.100000000000001" customHeight="1" x14ac:dyDescent="0.2">
      <c r="A33" s="21" t="s">
        <v>22</v>
      </c>
      <c r="B33" s="4" t="s">
        <v>60</v>
      </c>
      <c r="C33" s="48">
        <f>FBiH!C33+RS!C33</f>
        <v>130431290</v>
      </c>
      <c r="D33" s="94">
        <f t="shared" si="0"/>
        <v>17.524734649281033</v>
      </c>
      <c r="E33" s="48">
        <f>FBiH!E33+RS!E33</f>
        <v>131844626.15000001</v>
      </c>
      <c r="F33" s="94">
        <f t="shared" si="1"/>
        <v>15.994160788372094</v>
      </c>
    </row>
    <row r="34" spans="1:6" s="1" customFormat="1" ht="17.100000000000001" customHeight="1" x14ac:dyDescent="0.2">
      <c r="A34" s="21" t="s">
        <v>20</v>
      </c>
      <c r="B34" s="5" t="s">
        <v>61</v>
      </c>
      <c r="C34" s="48">
        <f>FBiH!C34+RS!C34</f>
        <v>1194041</v>
      </c>
      <c r="D34" s="94">
        <f t="shared" si="0"/>
        <v>0.16043122540122218</v>
      </c>
      <c r="E34" s="48">
        <f>FBiH!E34+RS!E34</f>
        <v>321244.33</v>
      </c>
      <c r="F34" s="94">
        <f t="shared" si="1"/>
        <v>3.89703669873303E-2</v>
      </c>
    </row>
    <row r="35" spans="1:6" s="1" customFormat="1" ht="17.100000000000001" customHeight="1" x14ac:dyDescent="0.2">
      <c r="A35" s="21" t="s">
        <v>21</v>
      </c>
      <c r="B35" s="15" t="s">
        <v>62</v>
      </c>
      <c r="C35" s="48">
        <f>FBiH!C35+RS!C35</f>
        <v>15565661</v>
      </c>
      <c r="D35" s="94">
        <f t="shared" si="0"/>
        <v>2.0914006038402477</v>
      </c>
      <c r="E35" s="48">
        <f>FBiH!E35+RS!E35</f>
        <v>20173072.48</v>
      </c>
      <c r="F35" s="94">
        <f t="shared" si="1"/>
        <v>2.4472090692078936</v>
      </c>
    </row>
    <row r="36" spans="1:6" s="1" customFormat="1" ht="17.100000000000001" customHeight="1" x14ac:dyDescent="0.2">
      <c r="A36" s="19" t="s">
        <v>19</v>
      </c>
      <c r="B36" s="15" t="s">
        <v>63</v>
      </c>
      <c r="C36" s="48">
        <f>FBiH!C36+RS!C36</f>
        <v>155913</v>
      </c>
      <c r="D36" s="94">
        <f t="shared" si="0"/>
        <v>2.0948454572314309E-2</v>
      </c>
      <c r="E36" s="48">
        <f>FBiH!E36+RS!E36</f>
        <v>0</v>
      </c>
      <c r="F36" s="94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51">
        <f>SUM(C33:C36)</f>
        <v>147346905</v>
      </c>
      <c r="D37" s="79">
        <f t="shared" si="0"/>
        <v>19.797514933094817</v>
      </c>
      <c r="E37" s="51">
        <f>SUM(E33:E36)</f>
        <v>152338942.96000001</v>
      </c>
      <c r="F37" s="79">
        <f t="shared" si="1"/>
        <v>18.480340224567318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25">
        <f>C32+C37</f>
        <v>744269700</v>
      </c>
      <c r="D38" s="78">
        <f>D32+D37</f>
        <v>100</v>
      </c>
      <c r="E38" s="25">
        <f>E32+E37</f>
        <v>824329753.17999983</v>
      </c>
      <c r="F38" s="78">
        <f>F32+F37</f>
        <v>99.999999999999986</v>
      </c>
    </row>
    <row r="40" spans="1:6" x14ac:dyDescent="0.25">
      <c r="B40" s="36"/>
      <c r="C40" s="37"/>
      <c r="E40" s="37"/>
    </row>
    <row r="41" spans="1:6" x14ac:dyDescent="0.25"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osiguranja&amp;RKvartalni izvještaj</oddHeader>
    <oddFooter>&amp;CU izvještaj su uključeni podaci zaključno sa 30.09.2024. godine</oddFooter>
  </headerFooter>
  <ignoredErrors>
    <ignoredError sqref="A14:A31 A34:A37" numberStoredAsText="1"/>
    <ignoredError sqref="A32:A33 A38" twoDigitTextYear="1" numberStoredAsText="1"/>
    <ignoredError sqref="E14:E37 D32:D37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5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0.2851562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89" t="s">
        <v>69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3"/>
      <c r="B11" s="64"/>
      <c r="C11" s="97" t="s">
        <v>36</v>
      </c>
      <c r="D11" s="97"/>
      <c r="E11" s="97"/>
      <c r="F11" s="98"/>
    </row>
    <row r="12" spans="1:6" s="1" customFormat="1" ht="18" customHeight="1" x14ac:dyDescent="0.2">
      <c r="A12" s="65" t="s">
        <v>32</v>
      </c>
      <c r="B12" s="40" t="s">
        <v>33</v>
      </c>
      <c r="C12" s="90" t="s">
        <v>34</v>
      </c>
      <c r="D12" s="83" t="s">
        <v>35</v>
      </c>
      <c r="E12" s="83" t="s">
        <v>34</v>
      </c>
      <c r="F12" s="66" t="s">
        <v>35</v>
      </c>
    </row>
    <row r="13" spans="1:6" s="1" customFormat="1" ht="18" customHeight="1" thickBot="1" x14ac:dyDescent="0.25">
      <c r="A13" s="70"/>
      <c r="B13" s="14"/>
      <c r="C13" s="11" t="s">
        <v>71</v>
      </c>
      <c r="D13" s="34" t="s">
        <v>25</v>
      </c>
      <c r="E13" s="11" t="s">
        <v>72</v>
      </c>
      <c r="F13" s="71" t="s">
        <v>25</v>
      </c>
    </row>
    <row r="14" spans="1:6" s="1" customFormat="1" ht="16.5" customHeight="1" x14ac:dyDescent="0.2">
      <c r="A14" s="72" t="s">
        <v>0</v>
      </c>
      <c r="B14" s="12" t="s">
        <v>41</v>
      </c>
      <c r="C14" s="48">
        <v>28822059</v>
      </c>
      <c r="D14" s="96">
        <f>C14/C$38*100</f>
        <v>5.56533533614967</v>
      </c>
      <c r="E14" s="48">
        <v>29602505</v>
      </c>
      <c r="F14" s="96">
        <f>E14/E$38*100</f>
        <v>5.1656041455672428</v>
      </c>
    </row>
    <row r="15" spans="1:6" s="1" customFormat="1" ht="17.100000000000001" customHeight="1" x14ac:dyDescent="0.2">
      <c r="A15" s="73" t="s">
        <v>1</v>
      </c>
      <c r="B15" s="12" t="s">
        <v>42</v>
      </c>
      <c r="C15" s="48">
        <v>14029971</v>
      </c>
      <c r="D15" s="94">
        <f t="shared" ref="D15:D37" si="0">C15/C$38*100</f>
        <v>2.7090879722179153</v>
      </c>
      <c r="E15" s="48">
        <v>15538354</v>
      </c>
      <c r="F15" s="94">
        <f t="shared" ref="F15:F37" si="1">E15/E$38*100</f>
        <v>2.7114254634089696</v>
      </c>
    </row>
    <row r="16" spans="1:6" s="1" customFormat="1" ht="17.100000000000001" customHeight="1" x14ac:dyDescent="0.2">
      <c r="A16" s="73" t="s">
        <v>2</v>
      </c>
      <c r="B16" s="12" t="s">
        <v>43</v>
      </c>
      <c r="C16" s="48">
        <v>64504736</v>
      </c>
      <c r="D16" s="94">
        <f t="shared" si="0"/>
        <v>12.455407388133017</v>
      </c>
      <c r="E16" s="48">
        <v>74874070</v>
      </c>
      <c r="F16" s="94">
        <f t="shared" si="1"/>
        <v>13.065441805938111</v>
      </c>
    </row>
    <row r="17" spans="1:6" s="1" customFormat="1" ht="17.100000000000001" customHeight="1" x14ac:dyDescent="0.2">
      <c r="A17" s="74" t="s">
        <v>3</v>
      </c>
      <c r="B17" s="12" t="s">
        <v>44</v>
      </c>
      <c r="C17" s="48">
        <v>0</v>
      </c>
      <c r="D17" s="94">
        <f t="shared" si="0"/>
        <v>0</v>
      </c>
      <c r="E17" s="48">
        <v>0</v>
      </c>
      <c r="F17" s="94">
        <f t="shared" si="1"/>
        <v>0</v>
      </c>
    </row>
    <row r="18" spans="1:6" s="1" customFormat="1" ht="17.100000000000001" customHeight="1" x14ac:dyDescent="0.2">
      <c r="A18" s="74" t="s">
        <v>4</v>
      </c>
      <c r="B18" s="12" t="s">
        <v>45</v>
      </c>
      <c r="C18" s="48">
        <v>23763</v>
      </c>
      <c r="D18" s="94">
        <f t="shared" si="0"/>
        <v>4.5884668958912547E-3</v>
      </c>
      <c r="E18" s="48">
        <v>23897</v>
      </c>
      <c r="F18" s="94">
        <f t="shared" si="1"/>
        <v>4.1699998789501225E-3</v>
      </c>
    </row>
    <row r="19" spans="1:6" s="1" customFormat="1" ht="17.100000000000001" customHeight="1" x14ac:dyDescent="0.2">
      <c r="A19" s="74" t="s">
        <v>5</v>
      </c>
      <c r="B19" s="12" t="s">
        <v>46</v>
      </c>
      <c r="C19" s="48">
        <v>9613</v>
      </c>
      <c r="D19" s="94">
        <f t="shared" si="0"/>
        <v>1.8562021743972826E-3</v>
      </c>
      <c r="E19" s="48">
        <v>9685</v>
      </c>
      <c r="F19" s="94">
        <f t="shared" si="1"/>
        <v>1.6900217109943481E-3</v>
      </c>
    </row>
    <row r="20" spans="1:6" s="1" customFormat="1" ht="17.100000000000001" customHeight="1" x14ac:dyDescent="0.2">
      <c r="A20" s="74" t="s">
        <v>6</v>
      </c>
      <c r="B20" s="12" t="s">
        <v>47</v>
      </c>
      <c r="C20" s="48">
        <v>2362074</v>
      </c>
      <c r="D20" s="94">
        <f t="shared" si="0"/>
        <v>0.4560997498062298</v>
      </c>
      <c r="E20" s="48">
        <v>2474732</v>
      </c>
      <c r="F20" s="94">
        <f t="shared" si="1"/>
        <v>0.43183797717010486</v>
      </c>
    </row>
    <row r="21" spans="1:6" s="1" customFormat="1" ht="17.100000000000001" customHeight="1" x14ac:dyDescent="0.2">
      <c r="A21" s="74" t="s">
        <v>7</v>
      </c>
      <c r="B21" s="12" t="s">
        <v>48</v>
      </c>
      <c r="C21" s="48">
        <v>23290474</v>
      </c>
      <c r="D21" s="94">
        <f t="shared" si="0"/>
        <v>4.4972254739980633</v>
      </c>
      <c r="E21" s="48">
        <v>26807567</v>
      </c>
      <c r="F21" s="94">
        <f t="shared" si="1"/>
        <v>4.6778905781038338</v>
      </c>
    </row>
    <row r="22" spans="1:6" s="1" customFormat="1" ht="17.100000000000001" customHeight="1" x14ac:dyDescent="0.2">
      <c r="A22" s="74" t="s">
        <v>8</v>
      </c>
      <c r="B22" s="12" t="s">
        <v>49</v>
      </c>
      <c r="C22" s="48">
        <v>20570754</v>
      </c>
      <c r="D22" s="94">
        <f t="shared" si="0"/>
        <v>3.9720668161647357</v>
      </c>
      <c r="E22" s="48">
        <v>20932186</v>
      </c>
      <c r="F22" s="94">
        <f t="shared" si="1"/>
        <v>3.6526431387270977</v>
      </c>
    </row>
    <row r="23" spans="1:6" s="1" customFormat="1" ht="17.100000000000001" customHeight="1" x14ac:dyDescent="0.2">
      <c r="A23" s="74" t="s">
        <v>9</v>
      </c>
      <c r="B23" s="12" t="s">
        <v>50</v>
      </c>
      <c r="C23" s="48">
        <v>219791021</v>
      </c>
      <c r="D23" s="94">
        <f t="shared" si="0"/>
        <v>42.440088535649515</v>
      </c>
      <c r="E23" s="48">
        <v>251085942</v>
      </c>
      <c r="F23" s="94">
        <f t="shared" si="1"/>
        <v>43.81421717144736</v>
      </c>
    </row>
    <row r="24" spans="1:6" s="1" customFormat="1" ht="17.100000000000001" customHeight="1" x14ac:dyDescent="0.2">
      <c r="A24" s="74" t="s">
        <v>10</v>
      </c>
      <c r="B24" s="12" t="s">
        <v>51</v>
      </c>
      <c r="C24" s="48">
        <v>37435</v>
      </c>
      <c r="D24" s="94">
        <f t="shared" si="0"/>
        <v>7.2284332048852895E-3</v>
      </c>
      <c r="E24" s="48">
        <v>20890</v>
      </c>
      <c r="F24" s="94">
        <f t="shared" si="1"/>
        <v>3.6452817287219341E-3</v>
      </c>
    </row>
    <row r="25" spans="1:6" s="1" customFormat="1" ht="17.100000000000001" customHeight="1" x14ac:dyDescent="0.2">
      <c r="A25" s="74" t="s">
        <v>11</v>
      </c>
      <c r="B25" s="12" t="s">
        <v>52</v>
      </c>
      <c r="C25" s="48">
        <v>33495</v>
      </c>
      <c r="D25" s="94">
        <f t="shared" si="0"/>
        <v>6.4676471269569328E-3</v>
      </c>
      <c r="E25" s="48">
        <v>34721</v>
      </c>
      <c r="F25" s="94">
        <f t="shared" si="1"/>
        <v>6.0587758211083902E-3</v>
      </c>
    </row>
    <row r="26" spans="1:6" s="1" customFormat="1" ht="17.100000000000001" customHeight="1" x14ac:dyDescent="0.2">
      <c r="A26" s="74" t="s">
        <v>12</v>
      </c>
      <c r="B26" s="12" t="s">
        <v>53</v>
      </c>
      <c r="C26" s="48">
        <v>7564470</v>
      </c>
      <c r="D26" s="94">
        <f t="shared" si="0"/>
        <v>1.4606455489610957</v>
      </c>
      <c r="E26" s="48">
        <v>8041707</v>
      </c>
      <c r="F26" s="94">
        <f t="shared" si="1"/>
        <v>1.4032689131084386</v>
      </c>
    </row>
    <row r="27" spans="1:6" s="1" customFormat="1" ht="17.100000000000001" customHeight="1" x14ac:dyDescent="0.2">
      <c r="A27" s="74" t="s">
        <v>13</v>
      </c>
      <c r="B27" s="12" t="s">
        <v>54</v>
      </c>
      <c r="C27" s="48">
        <v>2928886</v>
      </c>
      <c r="D27" s="94">
        <f t="shared" si="0"/>
        <v>0.56554713011149071</v>
      </c>
      <c r="E27" s="48">
        <v>3193479</v>
      </c>
      <c r="F27" s="94">
        <f t="shared" si="1"/>
        <v>0.55725852799220654</v>
      </c>
    </row>
    <row r="28" spans="1:6" s="1" customFormat="1" ht="17.100000000000001" customHeight="1" x14ac:dyDescent="0.2">
      <c r="A28" s="74" t="s">
        <v>14</v>
      </c>
      <c r="B28" s="12" t="s">
        <v>55</v>
      </c>
      <c r="C28" s="48">
        <v>391200</v>
      </c>
      <c r="D28" s="94">
        <f t="shared" si="0"/>
        <v>7.5537947635932273E-2</v>
      </c>
      <c r="E28" s="48">
        <v>490004</v>
      </c>
      <c r="F28" s="94">
        <f t="shared" si="1"/>
        <v>8.5505152139811524E-2</v>
      </c>
    </row>
    <row r="29" spans="1:6" s="1" customFormat="1" ht="17.100000000000001" customHeight="1" x14ac:dyDescent="0.2">
      <c r="A29" s="74" t="s">
        <v>15</v>
      </c>
      <c r="B29" s="12" t="s">
        <v>56</v>
      </c>
      <c r="C29" s="48">
        <v>3874578</v>
      </c>
      <c r="D29" s="94">
        <f t="shared" si="0"/>
        <v>0.74815355336230882</v>
      </c>
      <c r="E29" s="48">
        <v>5432503</v>
      </c>
      <c r="F29" s="94">
        <f t="shared" si="1"/>
        <v>0.94796572173897053</v>
      </c>
    </row>
    <row r="30" spans="1:6" s="1" customFormat="1" ht="17.100000000000001" customHeight="1" x14ac:dyDescent="0.2">
      <c r="A30" s="74" t="s">
        <v>16</v>
      </c>
      <c r="B30" s="12" t="s">
        <v>57</v>
      </c>
      <c r="C30" s="48">
        <v>87216</v>
      </c>
      <c r="D30" s="94">
        <f t="shared" si="0"/>
        <v>1.6840791515888215E-2</v>
      </c>
      <c r="E30" s="48">
        <v>134440</v>
      </c>
      <c r="F30" s="94">
        <f t="shared" si="1"/>
        <v>2.345963023501086E-2</v>
      </c>
    </row>
    <row r="31" spans="1:6" s="1" customFormat="1" ht="17.100000000000001" customHeight="1" x14ac:dyDescent="0.2">
      <c r="A31" s="74" t="s">
        <v>17</v>
      </c>
      <c r="B31" s="12" t="s">
        <v>58</v>
      </c>
      <c r="C31" s="48">
        <v>1938824</v>
      </c>
      <c r="D31" s="94">
        <f t="shared" si="0"/>
        <v>0.37437317430288541</v>
      </c>
      <c r="E31" s="48">
        <v>2404425</v>
      </c>
      <c r="F31" s="94">
        <f t="shared" si="1"/>
        <v>0.41956948399149047</v>
      </c>
    </row>
    <row r="32" spans="1:6" s="1" customFormat="1" ht="17.100000000000001" customHeight="1" x14ac:dyDescent="0.2">
      <c r="A32" s="75" t="s">
        <v>23</v>
      </c>
      <c r="B32" s="6" t="s">
        <v>59</v>
      </c>
      <c r="C32" s="49">
        <f>SUM(C14:C31)</f>
        <v>390260569</v>
      </c>
      <c r="D32" s="95">
        <f t="shared" si="0"/>
        <v>75.356550167410887</v>
      </c>
      <c r="E32" s="49">
        <f>SUM(E14:E31)</f>
        <v>441101107</v>
      </c>
      <c r="F32" s="95">
        <f t="shared" si="1"/>
        <v>76.971651788708414</v>
      </c>
    </row>
    <row r="33" spans="1:6" s="1" customFormat="1" ht="17.100000000000001" customHeight="1" x14ac:dyDescent="0.2">
      <c r="A33" s="76" t="s">
        <v>22</v>
      </c>
      <c r="B33" s="4" t="s">
        <v>60</v>
      </c>
      <c r="C33" s="50">
        <v>112891224</v>
      </c>
      <c r="D33" s="94">
        <f t="shared" si="0"/>
        <v>21.798495314591772</v>
      </c>
      <c r="E33" s="50">
        <v>113723004</v>
      </c>
      <c r="F33" s="94">
        <f t="shared" si="1"/>
        <v>19.844537511563974</v>
      </c>
    </row>
    <row r="34" spans="1:6" s="1" customFormat="1" ht="17.100000000000001" customHeight="1" x14ac:dyDescent="0.2">
      <c r="A34" s="76" t="s">
        <v>20</v>
      </c>
      <c r="B34" s="5" t="s">
        <v>61</v>
      </c>
      <c r="C34" s="50">
        <v>1176945</v>
      </c>
      <c r="D34" s="94">
        <f t="shared" si="0"/>
        <v>0.22725973870238322</v>
      </c>
      <c r="E34" s="50">
        <v>318200</v>
      </c>
      <c r="F34" s="94">
        <f t="shared" si="1"/>
        <v>5.5525545527971253E-2</v>
      </c>
    </row>
    <row r="35" spans="1:6" s="1" customFormat="1" ht="17.100000000000001" customHeight="1" x14ac:dyDescent="0.2">
      <c r="A35" s="76" t="s">
        <v>21</v>
      </c>
      <c r="B35" s="15" t="s">
        <v>62</v>
      </c>
      <c r="C35" s="50">
        <v>13556659</v>
      </c>
      <c r="D35" s="94">
        <f t="shared" si="0"/>
        <v>2.6176947792949643</v>
      </c>
      <c r="E35" s="50">
        <v>17927250</v>
      </c>
      <c r="F35" s="94">
        <f t="shared" si="1"/>
        <v>3.1282851541996308</v>
      </c>
    </row>
    <row r="36" spans="1:6" s="1" customFormat="1" ht="17.100000000000001" customHeight="1" x14ac:dyDescent="0.2">
      <c r="A36" s="74" t="s">
        <v>19</v>
      </c>
      <c r="B36" s="15" t="s">
        <v>63</v>
      </c>
      <c r="C36" s="50">
        <v>0</v>
      </c>
      <c r="D36" s="94">
        <f t="shared" si="0"/>
        <v>0</v>
      </c>
      <c r="E36" s="50">
        <v>0</v>
      </c>
      <c r="F36" s="94">
        <f t="shared" si="1"/>
        <v>0</v>
      </c>
    </row>
    <row r="37" spans="1:6" s="1" customFormat="1" ht="17.100000000000001" customHeight="1" x14ac:dyDescent="0.2">
      <c r="A37" s="75" t="s">
        <v>18</v>
      </c>
      <c r="B37" s="7" t="s">
        <v>64</v>
      </c>
      <c r="C37" s="51">
        <f>SUM(C33:C36)</f>
        <v>127624828</v>
      </c>
      <c r="D37" s="80">
        <f t="shared" si="0"/>
        <v>24.64344983258912</v>
      </c>
      <c r="E37" s="51">
        <f>SUM(E33:E36)</f>
        <v>131968454</v>
      </c>
      <c r="F37" s="80">
        <f t="shared" si="1"/>
        <v>23.028348211291576</v>
      </c>
    </row>
    <row r="38" spans="1:6" s="1" customFormat="1" ht="17.100000000000001" customHeight="1" x14ac:dyDescent="0.2">
      <c r="A38" s="81" t="s">
        <v>24</v>
      </c>
      <c r="B38" s="82" t="s">
        <v>65</v>
      </c>
      <c r="C38" s="91">
        <f>C32+C37</f>
        <v>517885397</v>
      </c>
      <c r="D38" s="92">
        <f>D32+D37</f>
        <v>100</v>
      </c>
      <c r="E38" s="91">
        <f>E32+E37</f>
        <v>573069561</v>
      </c>
      <c r="F38" s="92">
        <f>F32+F37</f>
        <v>99.999999999999986</v>
      </c>
    </row>
    <row r="40" spans="1:6" x14ac:dyDescent="0.25">
      <c r="B40" s="36"/>
      <c r="C40" s="37"/>
      <c r="E40" s="37"/>
    </row>
    <row r="41" spans="1:6" x14ac:dyDescent="0.25">
      <c r="A41" s="84" t="s">
        <v>70</v>
      </c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  <row r="50" spans="3:6" x14ac:dyDescent="0.25">
      <c r="C50" s="44"/>
      <c r="D50" s="44"/>
      <c r="E50" s="44"/>
      <c r="F50" s="44"/>
    </row>
    <row r="51" spans="3:6" x14ac:dyDescent="0.25">
      <c r="C51" s="45"/>
      <c r="D51" s="45"/>
      <c r="E51" s="45"/>
      <c r="F51" s="45"/>
    </row>
    <row r="52" spans="3:6" x14ac:dyDescent="0.25">
      <c r="C52" s="45"/>
      <c r="D52" s="45"/>
      <c r="E52" s="45"/>
      <c r="F52" s="45"/>
    </row>
    <row r="53" spans="3:6" x14ac:dyDescent="0.25">
      <c r="C53" s="45"/>
      <c r="D53" s="45"/>
      <c r="E53" s="45"/>
      <c r="F53" s="45"/>
    </row>
    <row r="54" spans="3:6" x14ac:dyDescent="0.25">
      <c r="C54" s="45"/>
      <c r="D54" s="45"/>
      <c r="E54" s="45"/>
      <c r="F54" s="45"/>
    </row>
    <row r="55" spans="3:6" x14ac:dyDescent="0.25">
      <c r="C55" s="45"/>
      <c r="D55" s="45"/>
      <c r="E55" s="45"/>
      <c r="F55" s="45"/>
    </row>
    <row r="56" spans="3:6" x14ac:dyDescent="0.25">
      <c r="C56" s="47"/>
      <c r="D56" s="45"/>
      <c r="E56" s="47"/>
      <c r="F56" s="45"/>
    </row>
    <row r="57" spans="3:6" x14ac:dyDescent="0.25">
      <c r="C57" s="47"/>
      <c r="D57" s="45"/>
      <c r="E57" s="47"/>
      <c r="F57" s="45"/>
    </row>
    <row r="58" spans="3:6" x14ac:dyDescent="0.25">
      <c r="C58" s="47"/>
      <c r="D58" s="45"/>
      <c r="E58" s="47"/>
      <c r="F58" s="45"/>
    </row>
    <row r="59" spans="3:6" x14ac:dyDescent="0.25">
      <c r="C59" s="47"/>
      <c r="D59" s="45"/>
      <c r="E59" s="47"/>
      <c r="F59" s="45"/>
    </row>
    <row r="60" spans="3:6" x14ac:dyDescent="0.25">
      <c r="C60" s="47"/>
      <c r="D60" s="45"/>
      <c r="E60" s="47"/>
      <c r="F60" s="45"/>
    </row>
    <row r="61" spans="3:6" x14ac:dyDescent="0.25">
      <c r="C61" s="47"/>
      <c r="D61" s="45"/>
      <c r="E61" s="47"/>
      <c r="F61" s="45"/>
    </row>
    <row r="62" spans="3:6" x14ac:dyDescent="0.25">
      <c r="C62" s="47"/>
      <c r="D62" s="45"/>
      <c r="E62" s="47"/>
      <c r="F62" s="45"/>
    </row>
    <row r="63" spans="3:6" x14ac:dyDescent="0.25">
      <c r="C63" s="47"/>
      <c r="D63" s="45"/>
      <c r="E63" s="47"/>
      <c r="F63" s="45"/>
    </row>
    <row r="64" spans="3:6" x14ac:dyDescent="0.25">
      <c r="C64" s="47"/>
      <c r="D64" s="45"/>
      <c r="E64" s="47"/>
      <c r="F64" s="45"/>
    </row>
    <row r="65" spans="3:6" x14ac:dyDescent="0.25">
      <c r="C65" s="47"/>
      <c r="D65" s="45"/>
      <c r="E65" s="47"/>
      <c r="F65" s="45"/>
    </row>
    <row r="66" spans="3:6" x14ac:dyDescent="0.25">
      <c r="C66" s="47"/>
      <c r="D66" s="45"/>
      <c r="E66" s="47"/>
      <c r="F66" s="45"/>
    </row>
    <row r="67" spans="3:6" x14ac:dyDescent="0.25">
      <c r="C67" s="47"/>
      <c r="D67" s="45"/>
      <c r="E67" s="47"/>
      <c r="F67" s="45"/>
    </row>
    <row r="68" spans="3:6" x14ac:dyDescent="0.25">
      <c r="C68" s="47"/>
      <c r="D68" s="45"/>
      <c r="E68" s="47"/>
      <c r="F68" s="45"/>
    </row>
    <row r="69" spans="3:6" x14ac:dyDescent="0.25">
      <c r="C69" s="44"/>
      <c r="D69" s="44"/>
      <c r="E69" s="44"/>
      <c r="F69" s="44"/>
    </row>
    <row r="70" spans="3:6" x14ac:dyDescent="0.25">
      <c r="C70" s="44"/>
      <c r="D70" s="44"/>
      <c r="E70" s="44"/>
      <c r="F70" s="44"/>
    </row>
    <row r="71" spans="3:6" x14ac:dyDescent="0.25">
      <c r="C71" s="44"/>
      <c r="D71" s="44"/>
      <c r="E71" s="44"/>
      <c r="F71" s="44"/>
    </row>
    <row r="72" spans="3:6" x14ac:dyDescent="0.25">
      <c r="C72" s="44"/>
      <c r="D72" s="44"/>
      <c r="E72" s="44"/>
      <c r="F72" s="44"/>
    </row>
    <row r="73" spans="3:6" x14ac:dyDescent="0.25">
      <c r="C73" s="44"/>
      <c r="D73" s="44"/>
      <c r="E73" s="44"/>
      <c r="F73" s="44"/>
    </row>
    <row r="74" spans="3:6" x14ac:dyDescent="0.25">
      <c r="C74" s="44"/>
      <c r="D74" s="44"/>
      <c r="E74" s="44"/>
      <c r="F74" s="44"/>
    </row>
    <row r="75" spans="3:6" x14ac:dyDescent="0.25">
      <c r="C75" s="44"/>
      <c r="D75" s="44"/>
      <c r="E75" s="44"/>
      <c r="F75" s="44"/>
    </row>
  </sheetData>
  <mergeCells count="1">
    <mergeCell ref="C11:F11"/>
  </mergeCells>
  <dataValidations disablePrompts="1" count="1">
    <dataValidation type="decimal" allowBlank="1" showInputMessage="1" showErrorMessage="1" errorTitle="Microsoft Excel" error="Neočekivana vrsta podatka!_x000a_Mollimo unesite broj." sqref="C56:F68" xr:uid="{00000000-0002-0000-01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osiguranja&amp;RKvartalni izvještaj</oddHeader>
    <oddFooter>&amp;CU izvještaj su uključeni podaci zaključno sa 30.09.2024. godine</oddFooter>
  </headerFooter>
  <ignoredErrors>
    <ignoredError sqref="A14:A31" numberStoredAsText="1"/>
    <ignoredError sqref="A32:A36 A38" twoDigitTextYear="1"/>
    <ignoredError sqref="A37" twoDigitTextYear="1" numberStoredAsText="1"/>
    <ignoredError sqref="D32:D37 E32 E37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9" t="s">
        <v>36</v>
      </c>
      <c r="D7" s="99"/>
      <c r="E7" s="99"/>
      <c r="F7" s="99"/>
      <c r="G7" s="99"/>
      <c r="H7" s="99"/>
      <c r="I7" s="100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101" t="s">
        <v>37</v>
      </c>
      <c r="H8" s="101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17089219</v>
      </c>
      <c r="D10" s="32">
        <f>C10/C$34*100</f>
        <v>6.3782345224571682</v>
      </c>
      <c r="E10" s="48"/>
      <c r="F10" s="32" t="e">
        <f>E10/E$34*100</f>
        <v>#DIV/0!</v>
      </c>
      <c r="G10" s="52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4496282</v>
      </c>
      <c r="D11" s="32">
        <f t="shared" ref="D11:D33" si="0">C11/C$34*100</f>
        <v>1.6781539914201324</v>
      </c>
      <c r="E11" s="48"/>
      <c r="F11" s="32" t="e">
        <f t="shared" ref="F11:F33" si="1">E11/E$34*100</f>
        <v>#DIV/0!</v>
      </c>
      <c r="G11" s="52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28452891</v>
      </c>
      <c r="D12" s="32">
        <f t="shared" si="0"/>
        <v>10.619514656574468</v>
      </c>
      <c r="E12" s="48"/>
      <c r="F12" s="32" t="e">
        <f t="shared" si="1"/>
        <v>#DIV/0!</v>
      </c>
      <c r="G12" s="52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8869</v>
      </c>
      <c r="D15" s="32">
        <f t="shared" si="0"/>
        <v>3.3101900080789314E-3</v>
      </c>
      <c r="E15" s="48"/>
      <c r="F15" s="32" t="e">
        <f t="shared" si="1"/>
        <v>#DIV/0!</v>
      </c>
      <c r="G15" s="52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48">
        <v>1948920</v>
      </c>
      <c r="D16" s="32">
        <f t="shared" si="0"/>
        <v>0.72739829862951744</v>
      </c>
      <c r="E16" s="48"/>
      <c r="F16" s="32" t="e">
        <f t="shared" si="1"/>
        <v>#DIV/0!</v>
      </c>
      <c r="G16" s="52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12819500</v>
      </c>
      <c r="D17" s="32">
        <f t="shared" si="0"/>
        <v>4.7846409751457726</v>
      </c>
      <c r="E17" s="48"/>
      <c r="F17" s="32" t="e">
        <f t="shared" si="1"/>
        <v>#DIV/0!</v>
      </c>
      <c r="G17" s="52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48">
        <v>10975436</v>
      </c>
      <c r="D18" s="32">
        <f t="shared" si="0"/>
        <v>4.0963782367245232</v>
      </c>
      <c r="E18" s="48"/>
      <c r="F18" s="32" t="e">
        <f t="shared" si="1"/>
        <v>#DIV/0!</v>
      </c>
      <c r="G18" s="52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123767556</v>
      </c>
      <c r="D19" s="32">
        <f t="shared" si="0"/>
        <v>46.19394826875066</v>
      </c>
      <c r="E19" s="48"/>
      <c r="F19" s="32" t="e">
        <f t="shared" si="1"/>
        <v>#DIV/0!</v>
      </c>
      <c r="G19" s="52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48">
        <v>15825</v>
      </c>
      <c r="D20" s="32">
        <f t="shared" si="0"/>
        <v>5.9063881923383799E-3</v>
      </c>
      <c r="E20" s="48"/>
      <c r="F20" s="32" t="e">
        <f t="shared" si="1"/>
        <v>#DIV/0!</v>
      </c>
      <c r="G20" s="52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48">
        <v>11104</v>
      </c>
      <c r="D21" s="32">
        <f t="shared" si="0"/>
        <v>4.1443623688925983E-3</v>
      </c>
      <c r="E21" s="48"/>
      <c r="F21" s="32" t="e">
        <f t="shared" si="1"/>
        <v>#DIV/0!</v>
      </c>
      <c r="G21" s="52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4019257</v>
      </c>
      <c r="D22" s="32">
        <f t="shared" si="0"/>
        <v>1.5001132440299132</v>
      </c>
      <c r="E22" s="48"/>
      <c r="F22" s="32" t="e">
        <f t="shared" si="1"/>
        <v>#DIV/0!</v>
      </c>
      <c r="G22" s="52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5856295</v>
      </c>
      <c r="D23" s="32">
        <f t="shared" si="0"/>
        <v>2.1857536580632093</v>
      </c>
      <c r="E23" s="48"/>
      <c r="F23" s="32" t="e">
        <f t="shared" si="1"/>
        <v>#DIV/0!</v>
      </c>
      <c r="G23" s="52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240775</v>
      </c>
      <c r="D24" s="32">
        <f t="shared" si="0"/>
        <v>8.9864809921660238E-2</v>
      </c>
      <c r="E24" s="48"/>
      <c r="F24" s="32" t="e">
        <f t="shared" si="1"/>
        <v>#DIV/0!</v>
      </c>
      <c r="G24" s="52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649462</v>
      </c>
      <c r="D25" s="32">
        <f t="shared" si="0"/>
        <v>0.24239966433949248</v>
      </c>
      <c r="E25" s="48"/>
      <c r="F25" s="32" t="e">
        <f t="shared" si="1"/>
        <v>#DIV/0!</v>
      </c>
      <c r="G25" s="52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996</v>
      </c>
      <c r="D26" s="32">
        <f t="shared" si="0"/>
        <v>3.717385554230032E-4</v>
      </c>
      <c r="E26" s="48"/>
      <c r="F26" s="32" t="e">
        <f t="shared" si="1"/>
        <v>#DIV/0!</v>
      </c>
      <c r="G26" s="52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557043</v>
      </c>
      <c r="D27" s="32">
        <f t="shared" si="0"/>
        <v>0.20790598406475502</v>
      </c>
      <c r="E27" s="48"/>
      <c r="F27" s="32" t="e">
        <f t="shared" si="1"/>
        <v>#DIV/0!</v>
      </c>
      <c r="G27" s="52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210909430</v>
      </c>
      <c r="D28" s="23">
        <f t="shared" si="0"/>
        <v>78.718038989245997</v>
      </c>
      <c r="E28" s="49">
        <f>SUM(E10:E27)</f>
        <v>0</v>
      </c>
      <c r="F28" s="43" t="e">
        <f t="shared" si="1"/>
        <v>#DIV/0!</v>
      </c>
      <c r="G28" s="53">
        <f t="shared" si="2"/>
        <v>-210909430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52704649</v>
      </c>
      <c r="D29" s="32">
        <f t="shared" si="0"/>
        <v>19.671034220217301</v>
      </c>
      <c r="E29" s="50"/>
      <c r="F29" s="32" t="e">
        <f t="shared" si="1"/>
        <v>#DIV/0!</v>
      </c>
      <c r="G29" s="52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331210</v>
      </c>
      <c r="D30" s="32">
        <f t="shared" si="0"/>
        <v>0.1236179989374025</v>
      </c>
      <c r="E30" s="50"/>
      <c r="F30" s="32" t="e">
        <f t="shared" si="1"/>
        <v>#DIV/0!</v>
      </c>
      <c r="G30" s="52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3984950</v>
      </c>
      <c r="D31" s="32">
        <f t="shared" si="0"/>
        <v>1.487308791599294</v>
      </c>
      <c r="E31" s="50"/>
      <c r="F31" s="32" t="e">
        <f t="shared" si="1"/>
        <v>#DIV/0!</v>
      </c>
      <c r="G31" s="52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0</v>
      </c>
      <c r="D32" s="32">
        <f t="shared" si="0"/>
        <v>0</v>
      </c>
      <c r="E32" s="50"/>
      <c r="F32" s="32" t="e">
        <f t="shared" si="1"/>
        <v>#DIV/0!</v>
      </c>
      <c r="G32" s="52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57020809</v>
      </c>
      <c r="D33" s="24">
        <f t="shared" si="0"/>
        <v>21.281961010753996</v>
      </c>
      <c r="E33" s="51">
        <f>SUM(E29:E32)</f>
        <v>0</v>
      </c>
      <c r="F33" s="24" t="e">
        <f t="shared" si="1"/>
        <v>#DIV/0!</v>
      </c>
      <c r="G33" s="54">
        <f t="shared" si="2"/>
        <v>-57020809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267930239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4"/>
      <c r="D46" s="44"/>
      <c r="E46" s="44"/>
      <c r="F46" s="44"/>
      <c r="G46" s="44"/>
    </row>
    <row r="47" spans="1:9" x14ac:dyDescent="0.25">
      <c r="C47" s="45"/>
      <c r="D47" s="45"/>
      <c r="E47" s="46"/>
      <c r="F47" s="46"/>
      <c r="G47" s="44"/>
    </row>
    <row r="48" spans="1:9" x14ac:dyDescent="0.25">
      <c r="C48" s="45"/>
      <c r="D48" s="45"/>
      <c r="E48" s="46"/>
      <c r="F48" s="44"/>
      <c r="G48" s="44"/>
    </row>
    <row r="49" spans="3:7" x14ac:dyDescent="0.25">
      <c r="C49" s="45"/>
      <c r="D49" s="45"/>
      <c r="E49" s="46"/>
      <c r="F49" s="44"/>
      <c r="G49" s="44"/>
    </row>
    <row r="50" spans="3:7" x14ac:dyDescent="0.25">
      <c r="C50" s="45"/>
      <c r="D50" s="45"/>
      <c r="E50" s="46"/>
      <c r="F50" s="44"/>
      <c r="G50" s="44"/>
    </row>
    <row r="51" spans="3:7" x14ac:dyDescent="0.25">
      <c r="C51" s="45"/>
      <c r="D51" s="45"/>
      <c r="E51" s="46"/>
      <c r="F51" s="44"/>
      <c r="G51" s="44"/>
    </row>
    <row r="52" spans="3:7" x14ac:dyDescent="0.25">
      <c r="C52" s="47"/>
      <c r="D52" s="45"/>
      <c r="E52" s="46"/>
      <c r="F52" s="44"/>
      <c r="G52" s="44"/>
    </row>
    <row r="53" spans="3:7" x14ac:dyDescent="0.25">
      <c r="C53" s="47"/>
      <c r="D53" s="45"/>
      <c r="E53" s="46"/>
      <c r="F53" s="44"/>
      <c r="G53" s="44"/>
    </row>
    <row r="54" spans="3:7" x14ac:dyDescent="0.25">
      <c r="C54" s="47"/>
      <c r="D54" s="45"/>
      <c r="E54" s="46"/>
      <c r="F54" s="44"/>
      <c r="G54" s="44"/>
    </row>
    <row r="55" spans="3:7" x14ac:dyDescent="0.25">
      <c r="C55" s="47"/>
      <c r="D55" s="45"/>
      <c r="E55" s="46"/>
      <c r="F55" s="44"/>
      <c r="G55" s="44"/>
    </row>
    <row r="56" spans="3:7" x14ac:dyDescent="0.25">
      <c r="C56" s="47"/>
      <c r="D56" s="45"/>
      <c r="E56" s="46"/>
      <c r="F56" s="44"/>
      <c r="G56" s="44"/>
    </row>
    <row r="57" spans="3:7" x14ac:dyDescent="0.25">
      <c r="C57" s="47"/>
      <c r="D57" s="45"/>
      <c r="E57" s="46"/>
      <c r="F57" s="44"/>
      <c r="G57" s="44"/>
    </row>
    <row r="58" spans="3:7" x14ac:dyDescent="0.25">
      <c r="C58" s="47"/>
      <c r="D58" s="45"/>
      <c r="E58" s="46"/>
      <c r="F58" s="44"/>
      <c r="G58" s="44"/>
    </row>
    <row r="59" spans="3:7" x14ac:dyDescent="0.25">
      <c r="C59" s="47"/>
      <c r="D59" s="45"/>
      <c r="E59" s="46"/>
      <c r="F59" s="44"/>
      <c r="G59" s="44"/>
    </row>
    <row r="60" spans="3:7" x14ac:dyDescent="0.25">
      <c r="C60" s="47"/>
      <c r="D60" s="45"/>
      <c r="E60" s="46"/>
      <c r="F60" s="44"/>
      <c r="G60" s="44"/>
    </row>
    <row r="61" spans="3:7" x14ac:dyDescent="0.25">
      <c r="C61" s="47"/>
      <c r="D61" s="45"/>
      <c r="E61" s="46"/>
      <c r="F61" s="44"/>
      <c r="G61" s="44"/>
    </row>
    <row r="62" spans="3:7" x14ac:dyDescent="0.25">
      <c r="C62" s="47"/>
      <c r="D62" s="45"/>
      <c r="E62" s="46"/>
      <c r="F62" s="44"/>
      <c r="G62" s="44"/>
    </row>
    <row r="63" spans="3:7" x14ac:dyDescent="0.25">
      <c r="C63" s="47"/>
      <c r="D63" s="45"/>
      <c r="E63" s="46"/>
      <c r="F63" s="44"/>
      <c r="G63" s="44"/>
    </row>
    <row r="64" spans="3:7" x14ac:dyDescent="0.25">
      <c r="C64" s="47"/>
      <c r="D64" s="45"/>
      <c r="E64" s="46"/>
      <c r="F64" s="44"/>
      <c r="G64" s="44"/>
    </row>
    <row r="65" spans="3:7" x14ac:dyDescent="0.25">
      <c r="C65" s="44"/>
      <c r="D65" s="44"/>
      <c r="E65" s="44"/>
      <c r="F65" s="44"/>
      <c r="G65" s="44"/>
    </row>
    <row r="66" spans="3:7" x14ac:dyDescent="0.25">
      <c r="C66" s="44"/>
      <c r="D66" s="44"/>
      <c r="E66" s="44"/>
      <c r="F66" s="44"/>
      <c r="G66" s="44"/>
    </row>
    <row r="67" spans="3:7" x14ac:dyDescent="0.25">
      <c r="C67" s="44"/>
      <c r="D67" s="44"/>
      <c r="E67" s="44"/>
      <c r="F67" s="44"/>
      <c r="G67" s="44"/>
    </row>
    <row r="68" spans="3:7" x14ac:dyDescent="0.25">
      <c r="C68" s="44"/>
      <c r="D68" s="44"/>
      <c r="E68" s="44"/>
      <c r="F68" s="44"/>
      <c r="G68" s="44"/>
    </row>
    <row r="69" spans="3:7" x14ac:dyDescent="0.25">
      <c r="C69" s="44"/>
      <c r="D69" s="44"/>
      <c r="E69" s="44"/>
      <c r="F69" s="44"/>
      <c r="G69" s="44"/>
    </row>
    <row r="70" spans="3:7" x14ac:dyDescent="0.25">
      <c r="C70" s="44"/>
      <c r="D70" s="44"/>
      <c r="E70" s="44"/>
      <c r="F70" s="44"/>
      <c r="G70" s="44"/>
    </row>
    <row r="71" spans="3:7" x14ac:dyDescent="0.25">
      <c r="C71" s="44"/>
      <c r="D71" s="44"/>
      <c r="E71" s="44"/>
      <c r="F71" s="44"/>
      <c r="G71" s="44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2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3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0.2851562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62" t="s">
        <v>68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3"/>
      <c r="B11" s="64"/>
      <c r="C11" s="97" t="s">
        <v>36</v>
      </c>
      <c r="D11" s="97"/>
      <c r="E11" s="97"/>
      <c r="F11" s="98"/>
    </row>
    <row r="12" spans="1:6" s="1" customFormat="1" ht="18" customHeight="1" x14ac:dyDescent="0.2">
      <c r="A12" s="65" t="s">
        <v>32</v>
      </c>
      <c r="B12" s="40" t="s">
        <v>33</v>
      </c>
      <c r="C12" s="88" t="s">
        <v>34</v>
      </c>
      <c r="D12" s="83" t="s">
        <v>35</v>
      </c>
      <c r="E12" s="83" t="s">
        <v>34</v>
      </c>
      <c r="F12" s="66" t="s">
        <v>35</v>
      </c>
    </row>
    <row r="13" spans="1:6" s="1" customFormat="1" ht="18" customHeight="1" thickBot="1" x14ac:dyDescent="0.25">
      <c r="A13" s="67"/>
      <c r="B13" s="68"/>
      <c r="C13" s="69" t="s">
        <v>71</v>
      </c>
      <c r="D13" s="85" t="s">
        <v>25</v>
      </c>
      <c r="E13" s="69" t="s">
        <v>72</v>
      </c>
      <c r="F13" s="77" t="s">
        <v>25</v>
      </c>
    </row>
    <row r="14" spans="1:6" s="1" customFormat="1" ht="16.5" customHeight="1" x14ac:dyDescent="0.25">
      <c r="A14" s="19" t="s">
        <v>0</v>
      </c>
      <c r="B14" s="12" t="s">
        <v>41</v>
      </c>
      <c r="C14" s="86">
        <v>15347457</v>
      </c>
      <c r="D14" s="93">
        <f>C14/C$38*100</f>
        <v>6.7793821376387564</v>
      </c>
      <c r="E14" s="86">
        <v>17793787.220000003</v>
      </c>
      <c r="F14" s="93">
        <f>E14/E$38*100</f>
        <v>7.0818170859523706</v>
      </c>
    </row>
    <row r="15" spans="1:6" s="1" customFormat="1" ht="17.100000000000001" customHeight="1" x14ac:dyDescent="0.25">
      <c r="A15" s="22" t="s">
        <v>1</v>
      </c>
      <c r="B15" s="12" t="s">
        <v>42</v>
      </c>
      <c r="C15" s="87">
        <v>1990060</v>
      </c>
      <c r="D15" s="94">
        <f t="shared" ref="D15:D37" si="0">C15/C$38*100</f>
        <v>0.87906271487383125</v>
      </c>
      <c r="E15" s="87">
        <v>2195665.5700000003</v>
      </c>
      <c r="F15" s="94">
        <f t="shared" ref="F15:F37" si="1">E15/E$38*100</f>
        <v>0.87386129531694767</v>
      </c>
    </row>
    <row r="16" spans="1:6" s="1" customFormat="1" ht="17.100000000000001" customHeight="1" x14ac:dyDescent="0.25">
      <c r="A16" s="22" t="s">
        <v>2</v>
      </c>
      <c r="B16" s="12" t="s">
        <v>43</v>
      </c>
      <c r="C16" s="87">
        <v>16453770</v>
      </c>
      <c r="D16" s="94">
        <f t="shared" si="0"/>
        <v>7.268070171808688</v>
      </c>
      <c r="E16" s="87">
        <v>18457366.729999997</v>
      </c>
      <c r="F16" s="94">
        <f t="shared" si="1"/>
        <v>7.3459176202401943</v>
      </c>
    </row>
    <row r="17" spans="1:6" s="1" customFormat="1" ht="17.100000000000001" customHeight="1" x14ac:dyDescent="0.25">
      <c r="A17" s="19" t="s">
        <v>3</v>
      </c>
      <c r="B17" s="12" t="s">
        <v>44</v>
      </c>
      <c r="C17" s="87">
        <v>11530</v>
      </c>
      <c r="D17" s="94">
        <f t="shared" si="0"/>
        <v>5.0931093044909569E-3</v>
      </c>
      <c r="E17" s="87">
        <v>23059.14</v>
      </c>
      <c r="F17" s="94">
        <f t="shared" si="1"/>
        <v>9.1773948749830966E-3</v>
      </c>
    </row>
    <row r="18" spans="1:6" s="1" customFormat="1" ht="17.100000000000001" customHeight="1" x14ac:dyDescent="0.25">
      <c r="A18" s="19" t="s">
        <v>4</v>
      </c>
      <c r="B18" s="12" t="s">
        <v>45</v>
      </c>
      <c r="C18" s="87">
        <v>1194</v>
      </c>
      <c r="D18" s="94">
        <f t="shared" si="0"/>
        <v>5.2742172676168277E-4</v>
      </c>
      <c r="E18" s="87">
        <v>1161.3599999999999</v>
      </c>
      <c r="F18" s="94">
        <f t="shared" si="1"/>
        <v>4.6221408569488572E-4</v>
      </c>
    </row>
    <row r="19" spans="1:6" s="1" customFormat="1" ht="17.100000000000001" customHeight="1" x14ac:dyDescent="0.25">
      <c r="A19" s="19" t="s">
        <v>5</v>
      </c>
      <c r="B19" s="12" t="s">
        <v>46</v>
      </c>
      <c r="C19" s="87">
        <v>1304</v>
      </c>
      <c r="D19" s="94">
        <f t="shared" si="0"/>
        <v>5.76011668088136E-4</v>
      </c>
      <c r="E19" s="87">
        <v>606.44000000000005</v>
      </c>
      <c r="F19" s="94">
        <f t="shared" si="1"/>
        <v>2.4135936327134274E-4</v>
      </c>
    </row>
    <row r="20" spans="1:6" s="1" customFormat="1" ht="16.5" customHeight="1" x14ac:dyDescent="0.25">
      <c r="A20" s="19" t="s">
        <v>6</v>
      </c>
      <c r="B20" s="12" t="s">
        <v>47</v>
      </c>
      <c r="C20" s="87">
        <v>1012593</v>
      </c>
      <c r="D20" s="94">
        <f t="shared" si="0"/>
        <v>0.44728940415979279</v>
      </c>
      <c r="E20" s="87">
        <v>545131.81999999995</v>
      </c>
      <c r="F20" s="94">
        <f t="shared" si="1"/>
        <v>0.21695908741862047</v>
      </c>
    </row>
    <row r="21" spans="1:6" s="1" customFormat="1" ht="17.100000000000001" customHeight="1" x14ac:dyDescent="0.25">
      <c r="A21" s="19" t="s">
        <v>7</v>
      </c>
      <c r="B21" s="12" t="s">
        <v>48</v>
      </c>
      <c r="C21" s="87">
        <v>7016103</v>
      </c>
      <c r="D21" s="94">
        <f t="shared" si="0"/>
        <v>3.0992003010032017</v>
      </c>
      <c r="E21" s="87">
        <v>7257676.8500000006</v>
      </c>
      <c r="F21" s="94">
        <f t="shared" si="1"/>
        <v>2.8885104269922239</v>
      </c>
    </row>
    <row r="22" spans="1:6" s="1" customFormat="1" ht="16.5" customHeight="1" x14ac:dyDescent="0.25">
      <c r="A22" s="19" t="s">
        <v>8</v>
      </c>
      <c r="B22" s="12" t="s">
        <v>49</v>
      </c>
      <c r="C22" s="87">
        <v>13422962</v>
      </c>
      <c r="D22" s="94">
        <f t="shared" si="0"/>
        <v>5.9292812364291878</v>
      </c>
      <c r="E22" s="87">
        <v>16905045.330000002</v>
      </c>
      <c r="F22" s="94">
        <f t="shared" si="1"/>
        <v>6.7281033192434299</v>
      </c>
    </row>
    <row r="23" spans="1:6" s="1" customFormat="1" ht="17.100000000000001" customHeight="1" x14ac:dyDescent="0.25">
      <c r="A23" s="19" t="s">
        <v>9</v>
      </c>
      <c r="B23" s="12" t="s">
        <v>50</v>
      </c>
      <c r="C23" s="87">
        <v>143611365</v>
      </c>
      <c r="D23" s="94">
        <f t="shared" si="0"/>
        <v>63.436979992380479</v>
      </c>
      <c r="E23" s="87">
        <v>158784894.39000002</v>
      </c>
      <c r="F23" s="94">
        <f t="shared" si="1"/>
        <v>63.195404338562419</v>
      </c>
    </row>
    <row r="24" spans="1:6" s="1" customFormat="1" ht="16.5" customHeight="1" x14ac:dyDescent="0.25">
      <c r="A24" s="19" t="s">
        <v>10</v>
      </c>
      <c r="B24" s="12" t="s">
        <v>51</v>
      </c>
      <c r="C24" s="87">
        <v>120070</v>
      </c>
      <c r="D24" s="94">
        <f t="shared" si="0"/>
        <v>5.3038129591520308E-2</v>
      </c>
      <c r="E24" s="87">
        <v>120379.9</v>
      </c>
      <c r="F24" s="94">
        <f t="shared" si="1"/>
        <v>4.7910454479697752E-2</v>
      </c>
    </row>
    <row r="25" spans="1:6" s="1" customFormat="1" ht="16.5" customHeight="1" x14ac:dyDescent="0.25">
      <c r="A25" s="19" t="s">
        <v>11</v>
      </c>
      <c r="B25" s="12" t="s">
        <v>52</v>
      </c>
      <c r="C25" s="87">
        <v>10591</v>
      </c>
      <c r="D25" s="94">
        <f t="shared" si="0"/>
        <v>4.6783278962587785E-3</v>
      </c>
      <c r="E25" s="87">
        <v>13039.470000000001</v>
      </c>
      <c r="F25" s="94">
        <f t="shared" si="1"/>
        <v>5.1896282840771966E-3</v>
      </c>
    </row>
    <row r="26" spans="1:6" s="1" customFormat="1" ht="17.100000000000001" customHeight="1" x14ac:dyDescent="0.25">
      <c r="A26" s="19" t="s">
        <v>12</v>
      </c>
      <c r="B26" s="12" t="s">
        <v>53</v>
      </c>
      <c r="C26" s="87">
        <v>2742555</v>
      </c>
      <c r="D26" s="94">
        <f t="shared" si="0"/>
        <v>1.2114598775870073</v>
      </c>
      <c r="E26" s="87">
        <v>2810680.2899999996</v>
      </c>
      <c r="F26" s="94">
        <f t="shared" si="1"/>
        <v>1.1186333440302632</v>
      </c>
    </row>
    <row r="27" spans="1:6" s="1" customFormat="1" ht="17.100000000000001" customHeight="1" x14ac:dyDescent="0.25">
      <c r="A27" s="19" t="s">
        <v>13</v>
      </c>
      <c r="B27" s="12" t="s">
        <v>54</v>
      </c>
      <c r="C27" s="87">
        <v>3173188</v>
      </c>
      <c r="D27" s="94">
        <f t="shared" si="0"/>
        <v>1.401681988525503</v>
      </c>
      <c r="E27" s="87">
        <v>3525490.32</v>
      </c>
      <c r="F27" s="94">
        <f t="shared" si="1"/>
        <v>1.4031233079191381</v>
      </c>
    </row>
    <row r="28" spans="1:6" s="1" customFormat="1" ht="17.100000000000001" customHeight="1" x14ac:dyDescent="0.25">
      <c r="A28" s="19" t="s">
        <v>14</v>
      </c>
      <c r="B28" s="12" t="s">
        <v>55</v>
      </c>
      <c r="C28" s="87">
        <v>16423</v>
      </c>
      <c r="D28" s="94">
        <f t="shared" si="0"/>
        <v>7.2544782400394614E-3</v>
      </c>
      <c r="E28" s="87">
        <v>14962.66</v>
      </c>
      <c r="F28" s="94">
        <f t="shared" si="1"/>
        <v>5.9550459904452024E-3</v>
      </c>
    </row>
    <row r="29" spans="1:6" s="1" customFormat="1" ht="17.100000000000001" customHeight="1" x14ac:dyDescent="0.25">
      <c r="A29" s="19" t="s">
        <v>15</v>
      </c>
      <c r="B29" s="12" t="s">
        <v>56</v>
      </c>
      <c r="C29" s="87">
        <v>1218008</v>
      </c>
      <c r="D29" s="94">
        <f t="shared" si="0"/>
        <v>0.53802670231955085</v>
      </c>
      <c r="E29" s="87">
        <v>1646652</v>
      </c>
      <c r="F29" s="94">
        <f t="shared" si="1"/>
        <v>0.65535729544469856</v>
      </c>
    </row>
    <row r="30" spans="1:6" s="1" customFormat="1" ht="17.100000000000001" customHeight="1" x14ac:dyDescent="0.25">
      <c r="A30" s="19" t="s">
        <v>16</v>
      </c>
      <c r="B30" s="12" t="s">
        <v>57</v>
      </c>
      <c r="C30" s="87">
        <v>675</v>
      </c>
      <c r="D30" s="94">
        <f t="shared" si="0"/>
        <v>2.9816554904869001E-4</v>
      </c>
      <c r="E30" s="87">
        <v>2073.06</v>
      </c>
      <c r="F30" s="94">
        <f t="shared" si="1"/>
        <v>8.2506503796466206E-4</v>
      </c>
    </row>
    <row r="31" spans="1:6" s="1" customFormat="1" ht="17.100000000000001" customHeight="1" x14ac:dyDescent="0.25">
      <c r="A31" s="19" t="s">
        <v>17</v>
      </c>
      <c r="B31" s="12" t="s">
        <v>58</v>
      </c>
      <c r="C31" s="87">
        <v>512378</v>
      </c>
      <c r="D31" s="94">
        <f t="shared" si="0"/>
        <v>0.22633106324514027</v>
      </c>
      <c r="E31" s="87">
        <v>792030.67</v>
      </c>
      <c r="F31" s="94">
        <f t="shared" si="1"/>
        <v>0.31522330024829326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49">
        <f>SUM(C14:C31)</f>
        <v>206662226</v>
      </c>
      <c r="D32" s="95">
        <f t="shared" si="0"/>
        <v>91.288231233947343</v>
      </c>
      <c r="E32" s="49">
        <f>SUM(E14:E31)</f>
        <v>230889703.22</v>
      </c>
      <c r="F32" s="95">
        <f t="shared" si="1"/>
        <v>91.892671583484727</v>
      </c>
    </row>
    <row r="33" spans="1:6" s="1" customFormat="1" ht="17.100000000000001" customHeight="1" x14ac:dyDescent="0.2">
      <c r="A33" s="21" t="s">
        <v>22</v>
      </c>
      <c r="B33" s="4" t="s">
        <v>60</v>
      </c>
      <c r="C33" s="50">
        <v>17540066</v>
      </c>
      <c r="D33" s="94">
        <f t="shared" si="0"/>
        <v>7.7479161618374217</v>
      </c>
      <c r="E33" s="50">
        <v>18121622.149999999</v>
      </c>
      <c r="F33" s="94">
        <f t="shared" si="1"/>
        <v>7.2122933572453336</v>
      </c>
    </row>
    <row r="34" spans="1:6" s="1" customFormat="1" ht="17.100000000000001" customHeight="1" x14ac:dyDescent="0.2">
      <c r="A34" s="21" t="s">
        <v>20</v>
      </c>
      <c r="B34" s="5" t="s">
        <v>61</v>
      </c>
      <c r="C34" s="50">
        <v>17096</v>
      </c>
      <c r="D34" s="94">
        <f t="shared" si="0"/>
        <v>7.5517603356094875E-3</v>
      </c>
      <c r="E34" s="50">
        <v>3044.33</v>
      </c>
      <c r="F34" s="94">
        <f t="shared" si="1"/>
        <v>1.2116244812147067E-3</v>
      </c>
    </row>
    <row r="35" spans="1:6" s="1" customFormat="1" ht="17.100000000000001" customHeight="1" x14ac:dyDescent="0.2">
      <c r="A35" s="21" t="s">
        <v>21</v>
      </c>
      <c r="B35" s="15" t="s">
        <v>62</v>
      </c>
      <c r="C35" s="50">
        <v>2009002</v>
      </c>
      <c r="D35" s="94">
        <f t="shared" si="0"/>
        <v>0.88742990277024636</v>
      </c>
      <c r="E35" s="50">
        <v>2245822.48</v>
      </c>
      <c r="F35" s="94">
        <f t="shared" si="1"/>
        <v>0.89382343478871407</v>
      </c>
    </row>
    <row r="36" spans="1:6" s="1" customFormat="1" ht="17.100000000000001" customHeight="1" x14ac:dyDescent="0.2">
      <c r="A36" s="19" t="s">
        <v>19</v>
      </c>
      <c r="B36" s="15" t="s">
        <v>63</v>
      </c>
      <c r="C36" s="50">
        <v>155913</v>
      </c>
      <c r="D36" s="94">
        <f t="shared" si="0"/>
        <v>6.8870941109375416E-2</v>
      </c>
      <c r="E36" s="50">
        <v>0</v>
      </c>
      <c r="F36" s="94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51">
        <f>SUM(C33:C36)</f>
        <v>19722077</v>
      </c>
      <c r="D37" s="80">
        <f t="shared" si="0"/>
        <v>8.7117687660526535</v>
      </c>
      <c r="E37" s="51">
        <f>SUM(E33:E36)</f>
        <v>20370488.959999997</v>
      </c>
      <c r="F37" s="80">
        <f t="shared" si="1"/>
        <v>8.1073284165152604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25">
        <f>C32+C37</f>
        <v>226384303</v>
      </c>
      <c r="D38" s="78">
        <f>D32+D37</f>
        <v>100</v>
      </c>
      <c r="E38" s="25">
        <f>E32+E37</f>
        <v>251260192.18000001</v>
      </c>
      <c r="F38" s="78">
        <f>F32+F37</f>
        <v>99.999999999999986</v>
      </c>
    </row>
    <row r="40" spans="1:6" x14ac:dyDescent="0.25">
      <c r="C40" s="37"/>
      <c r="E40" s="37"/>
    </row>
    <row r="41" spans="1:6" x14ac:dyDescent="0.25">
      <c r="A41" s="84" t="s">
        <v>67</v>
      </c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osiguranja&amp;RKvartalni izvještaj</oddHeader>
    <oddFooter>&amp;CU izvještaj su uključeni podaci zaključno sa 30.09.2024. godine</oddFooter>
  </headerFooter>
  <ignoredErrors>
    <ignoredError sqref="A14:A31" numberStoredAsText="1"/>
    <ignoredError sqref="A32:A33 A37" twoDigitTextYear="1" numberStoredAsText="1"/>
    <ignoredError sqref="A34:A36 A38" twoDigitTextYear="1"/>
    <ignoredError sqref="D32:D37 E37 E32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9" t="s">
        <v>36</v>
      </c>
      <c r="D7" s="99"/>
      <c r="E7" s="99"/>
      <c r="F7" s="99"/>
      <c r="G7" s="99"/>
      <c r="H7" s="99"/>
      <c r="I7" s="100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101" t="s">
        <v>37</v>
      </c>
      <c r="H8" s="101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10622113.77</v>
      </c>
      <c r="D10" s="32">
        <f>C10/C$34*100</f>
        <v>7.612941218711601</v>
      </c>
      <c r="E10" s="48"/>
      <c r="F10" s="32" t="e">
        <f>E10/E$34*100</f>
        <v>#DIV/0!</v>
      </c>
      <c r="G10" s="52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1303860.1000000001</v>
      </c>
      <c r="D11" s="32">
        <f t="shared" ref="D11:D33" si="0">C11/C$34*100</f>
        <v>0.9344854059799278</v>
      </c>
      <c r="E11" s="48"/>
      <c r="F11" s="32" t="e">
        <f t="shared" ref="F11:F33" si="1">E11/E$34*100</f>
        <v>#DIV/0!</v>
      </c>
      <c r="G11" s="52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10700112.989999998</v>
      </c>
      <c r="D12" s="32">
        <f t="shared" si="0"/>
        <v>7.6688437904428923</v>
      </c>
      <c r="E12" s="48"/>
      <c r="F12" s="32" t="e">
        <f t="shared" si="1"/>
        <v>#DIV/0!</v>
      </c>
      <c r="G12" s="52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5583.7</v>
      </c>
      <c r="D15" s="32">
        <f t="shared" si="0"/>
        <v>4.0018757851169179E-3</v>
      </c>
      <c r="E15" s="48"/>
      <c r="F15" s="32" t="e">
        <f t="shared" si="1"/>
        <v>#DIV/0!</v>
      </c>
      <c r="G15" s="52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47</v>
      </c>
      <c r="C16" s="48">
        <v>959428.42</v>
      </c>
      <c r="D16" s="32">
        <f t="shared" si="0"/>
        <v>0.687628877187346</v>
      </c>
      <c r="E16" s="48"/>
      <c r="F16" s="32" t="e">
        <f t="shared" si="1"/>
        <v>#DIV/0!</v>
      </c>
      <c r="G16" s="52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5272288.2799999993</v>
      </c>
      <c r="D17" s="32">
        <f t="shared" si="0"/>
        <v>3.7786848863455633</v>
      </c>
      <c r="E17" s="48"/>
      <c r="F17" s="32" t="e">
        <f t="shared" si="1"/>
        <v>#DIV/0!</v>
      </c>
      <c r="G17" s="52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49</v>
      </c>
      <c r="C18" s="48">
        <v>6742852.8200000012</v>
      </c>
      <c r="D18" s="32">
        <f t="shared" si="0"/>
        <v>4.8326484988386422</v>
      </c>
      <c r="E18" s="48"/>
      <c r="F18" s="32" t="e">
        <f t="shared" si="1"/>
        <v>#DIV/0!</v>
      </c>
      <c r="G18" s="52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81031436.239999995</v>
      </c>
      <c r="D19" s="32">
        <f t="shared" si="0"/>
        <v>58.075781743664855</v>
      </c>
      <c r="E19" s="48"/>
      <c r="F19" s="32" t="e">
        <f t="shared" si="1"/>
        <v>#DIV/0!</v>
      </c>
      <c r="G19" s="52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51</v>
      </c>
      <c r="C20" s="48">
        <v>11921.19</v>
      </c>
      <c r="D20" s="32">
        <f t="shared" si="0"/>
        <v>8.5439979925099763E-3</v>
      </c>
      <c r="E20" s="48"/>
      <c r="F20" s="32" t="e">
        <f t="shared" si="1"/>
        <v>#DIV/0!</v>
      </c>
      <c r="G20" s="52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52</v>
      </c>
      <c r="C21" s="48">
        <v>1349</v>
      </c>
      <c r="D21" s="32">
        <f t="shared" si="0"/>
        <v>9.6683747947108947E-4</v>
      </c>
      <c r="E21" s="48"/>
      <c r="F21" s="32" t="e">
        <f t="shared" si="1"/>
        <v>#DIV/0!</v>
      </c>
      <c r="G21" s="52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1408534.5899999999</v>
      </c>
      <c r="D22" s="32">
        <f t="shared" si="0"/>
        <v>1.0095063252360594</v>
      </c>
      <c r="E22" s="48"/>
      <c r="F22" s="32" t="e">
        <f t="shared" si="1"/>
        <v>#DIV/0!</v>
      </c>
      <c r="G22" s="52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374355.72</v>
      </c>
      <c r="D23" s="32">
        <f t="shared" si="0"/>
        <v>0.26830329188316149</v>
      </c>
      <c r="E23" s="48"/>
      <c r="F23" s="32" t="e">
        <f t="shared" si="1"/>
        <v>#DIV/0!</v>
      </c>
      <c r="G23" s="52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60647.6</v>
      </c>
      <c r="D24" s="32">
        <f t="shared" si="0"/>
        <v>4.3466547605612187E-2</v>
      </c>
      <c r="E24" s="48"/>
      <c r="F24" s="32" t="e">
        <f t="shared" si="1"/>
        <v>#DIV/0!</v>
      </c>
      <c r="G24" s="52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535941.59000000008</v>
      </c>
      <c r="D25" s="32">
        <f t="shared" si="0"/>
        <v>0.38411298444724101</v>
      </c>
      <c r="E25" s="48"/>
      <c r="F25" s="32" t="e">
        <f t="shared" si="1"/>
        <v>#DIV/0!</v>
      </c>
      <c r="G25" s="52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0</v>
      </c>
      <c r="D26" s="32">
        <f t="shared" si="0"/>
        <v>0</v>
      </c>
      <c r="E26" s="48"/>
      <c r="F26" s="32" t="e">
        <f t="shared" si="1"/>
        <v>#DIV/0!</v>
      </c>
      <c r="G26" s="52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101078.1</v>
      </c>
      <c r="D27" s="32">
        <f t="shared" si="0"/>
        <v>7.2443362070961248E-2</v>
      </c>
      <c r="E27" s="48"/>
      <c r="F27" s="32" t="e">
        <f t="shared" si="1"/>
        <v>#DIV/0!</v>
      </c>
      <c r="G27" s="52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119131504.10999998</v>
      </c>
      <c r="D28" s="23">
        <f t="shared" si="0"/>
        <v>85.382359643670952</v>
      </c>
      <c r="E28" s="49">
        <f>SUM(E10:E27)</f>
        <v>0</v>
      </c>
      <c r="F28" s="43" t="e">
        <f t="shared" si="1"/>
        <v>#DIV/0!</v>
      </c>
      <c r="G28" s="53">
        <f t="shared" si="2"/>
        <v>-119131504.10999998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18251361.810000002</v>
      </c>
      <c r="D29" s="32">
        <f t="shared" si="0"/>
        <v>13.080875203332321</v>
      </c>
      <c r="E29" s="50"/>
      <c r="F29" s="32" t="e">
        <f t="shared" si="1"/>
        <v>#DIV/0!</v>
      </c>
      <c r="G29" s="52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3057.6499999999996</v>
      </c>
      <c r="D30" s="32">
        <f t="shared" si="0"/>
        <v>2.1914385612340818E-3</v>
      </c>
      <c r="E30" s="50"/>
      <c r="F30" s="32" t="e">
        <f t="shared" si="1"/>
        <v>#DIV/0!</v>
      </c>
      <c r="G30" s="52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2024474.72</v>
      </c>
      <c r="D31" s="32">
        <f t="shared" si="0"/>
        <v>1.4509548076632612</v>
      </c>
      <c r="E31" s="50"/>
      <c r="F31" s="32" t="e">
        <f t="shared" si="1"/>
        <v>#DIV/0!</v>
      </c>
      <c r="G31" s="52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116671.01000000001</v>
      </c>
      <c r="D32" s="32">
        <f t="shared" si="0"/>
        <v>8.3618906772235935E-2</v>
      </c>
      <c r="E32" s="50"/>
      <c r="F32" s="32" t="e">
        <f t="shared" si="1"/>
        <v>#DIV/0!</v>
      </c>
      <c r="G32" s="52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20395565.190000001</v>
      </c>
      <c r="D33" s="24">
        <f t="shared" si="0"/>
        <v>14.617640356329053</v>
      </c>
      <c r="E33" s="51">
        <f>SUM(E29:E32)</f>
        <v>0</v>
      </c>
      <c r="F33" s="24" t="e">
        <f t="shared" si="1"/>
        <v>#DIV/0!</v>
      </c>
      <c r="G33" s="54">
        <f t="shared" si="2"/>
        <v>-20395565.190000001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139527069.29999998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-139527069.29999998</v>
      </c>
      <c r="H34" s="30"/>
      <c r="I34" s="29"/>
    </row>
    <row r="36" spans="1:9" x14ac:dyDescent="0.25">
      <c r="B36" s="36"/>
      <c r="C36" s="37"/>
      <c r="E36" s="60"/>
      <c r="F36" s="59"/>
      <c r="G36" s="33"/>
    </row>
    <row r="37" spans="1:9" x14ac:dyDescent="0.25">
      <c r="B37" s="36"/>
      <c r="C37" s="37"/>
      <c r="E37" s="61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2020-10-30T14:34:24Z</cp:lastPrinted>
  <dcterms:created xsi:type="dcterms:W3CDTF">2018-01-08T12:56:16Z</dcterms:created>
  <dcterms:modified xsi:type="dcterms:W3CDTF">2025-01-29T08:38:28Z</dcterms:modified>
</cp:coreProperties>
</file>