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III K/Jezici/BS EV UPLOAD 290125/"/>
    </mc:Choice>
  </mc:AlternateContent>
  <xr:revisionPtr revIDLastSave="80" documentId="13_ncr:1_{89AAB843-6ACD-4B18-924B-084A2F0CE2B9}" xr6:coauthVersionLast="47" xr6:coauthVersionMax="47" xr10:uidLastSave="{99CA0B58-8F54-4E36-852A-BEE2149E8AF7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5" l="1"/>
  <c r="C25" i="25"/>
  <c r="C24" i="25"/>
  <c r="C23" i="25"/>
  <c r="C22" i="25"/>
  <c r="C21" i="25"/>
  <c r="C20" i="25"/>
  <c r="C18" i="25"/>
  <c r="C17" i="25"/>
  <c r="C16" i="25"/>
  <c r="C14" i="25"/>
  <c r="C13" i="25"/>
  <c r="C12" i="25"/>
  <c r="C11" i="25"/>
  <c r="C34" i="25"/>
  <c r="C33" i="25"/>
  <c r="C31" i="25"/>
  <c r="C30" i="25" l="1"/>
  <c r="C29" i="25"/>
  <c r="G12" i="24" l="1"/>
  <c r="G13" i="24"/>
  <c r="G14" i="24"/>
  <c r="G15" i="24"/>
  <c r="G16" i="24"/>
  <c r="G17" i="24"/>
  <c r="G18" i="24"/>
  <c r="G19" i="24"/>
  <c r="G20" i="24"/>
  <c r="G21" i="24"/>
  <c r="G22" i="24"/>
  <c r="G23" i="24"/>
  <c r="G24" i="24"/>
  <c r="G11" i="24"/>
  <c r="E25" i="24"/>
  <c r="E34" i="25"/>
  <c r="G34" i="25" s="1"/>
  <c r="C27" i="25"/>
  <c r="C19" i="25"/>
  <c r="C28" i="25"/>
  <c r="C15" i="25"/>
  <c r="C25" i="24" l="1"/>
  <c r="D22" i="24" l="1"/>
  <c r="D23" i="24"/>
  <c r="D12" i="24"/>
  <c r="D24" i="24"/>
  <c r="D13" i="24"/>
  <c r="D16" i="24"/>
  <c r="D17" i="24"/>
  <c r="D18" i="24"/>
  <c r="D19" i="24"/>
  <c r="D20" i="24"/>
  <c r="D21" i="24"/>
  <c r="D14" i="24"/>
  <c r="D15" i="24"/>
  <c r="E33" i="25"/>
  <c r="G33" i="25" s="1"/>
  <c r="E32" i="25"/>
  <c r="E31" i="25"/>
  <c r="G31" i="25" s="1"/>
  <c r="E30" i="25"/>
  <c r="G30" i="25" s="1"/>
  <c r="E29" i="25"/>
  <c r="G29" i="25" s="1"/>
  <c r="E28" i="25"/>
  <c r="G28" i="25" s="1"/>
  <c r="E27" i="25"/>
  <c r="G27" i="25" s="1"/>
  <c r="E26" i="25"/>
  <c r="G26" i="25" s="1"/>
  <c r="E25" i="25"/>
  <c r="G25" i="25" s="1"/>
  <c r="E24" i="25"/>
  <c r="G24" i="25" s="1"/>
  <c r="E23" i="25"/>
  <c r="G23" i="25" s="1"/>
  <c r="E22" i="25"/>
  <c r="G22" i="25" s="1"/>
  <c r="E21" i="25"/>
  <c r="G21" i="25" s="1"/>
  <c r="E20" i="25"/>
  <c r="E19" i="25"/>
  <c r="G19" i="25" s="1"/>
  <c r="E18" i="25"/>
  <c r="G18" i="25" s="1"/>
  <c r="E17" i="25"/>
  <c r="G17" i="25" s="1"/>
  <c r="E16" i="25"/>
  <c r="G16" i="25" s="1"/>
  <c r="E15" i="25"/>
  <c r="G15" i="25" s="1"/>
  <c r="E14" i="25"/>
  <c r="G14" i="25" s="1"/>
  <c r="E13" i="25"/>
  <c r="G13" i="25" s="1"/>
  <c r="E12" i="25"/>
  <c r="G12" i="25" s="1"/>
  <c r="E11" i="25"/>
  <c r="G11" i="25" s="1"/>
  <c r="C32" i="25"/>
  <c r="G32" i="25" l="1"/>
  <c r="C35" i="25"/>
  <c r="E35" i="25"/>
  <c r="G20" i="25"/>
  <c r="G12" i="23"/>
  <c r="G11" i="23"/>
  <c r="E21" i="23"/>
  <c r="C21" i="23"/>
  <c r="G35" i="25" l="1"/>
  <c r="G13" i="23"/>
  <c r="G14" i="23"/>
  <c r="G15" i="23"/>
  <c r="G16" i="23"/>
  <c r="G17" i="23"/>
  <c r="G18" i="23"/>
  <c r="G19" i="23"/>
  <c r="G20" i="23"/>
  <c r="D20" i="23"/>
  <c r="G21" i="23" l="1"/>
  <c r="H19" i="23" s="1"/>
  <c r="G25" i="24"/>
  <c r="H24" i="24" l="1"/>
  <c r="H11" i="24"/>
  <c r="H13" i="24"/>
  <c r="H22" i="24"/>
  <c r="H19" i="24"/>
  <c r="H14" i="24"/>
  <c r="H18" i="24"/>
  <c r="H12" i="24"/>
  <c r="H16" i="24"/>
  <c r="H20" i="24"/>
  <c r="H15" i="24"/>
  <c r="H17" i="24"/>
  <c r="H21" i="24"/>
  <c r="H23" i="24"/>
  <c r="H12" i="23"/>
  <c r="H18" i="23"/>
  <c r="H14" i="23"/>
  <c r="H13" i="23"/>
  <c r="H17" i="23"/>
  <c r="H16" i="23"/>
  <c r="H15" i="23"/>
  <c r="H20" i="23"/>
  <c r="H11" i="23"/>
  <c r="H25" i="24" l="1"/>
  <c r="H21" i="23"/>
  <c r="F11" i="25" l="1"/>
  <c r="F19" i="25"/>
  <c r="F21" i="25"/>
  <c r="F18" i="25"/>
  <c r="F16" i="25"/>
  <c r="F13" i="25"/>
  <c r="F12" i="25"/>
  <c r="F20" i="25"/>
  <c r="F25" i="25"/>
  <c r="F23" i="25"/>
  <c r="F17" i="25"/>
  <c r="F15" i="25"/>
  <c r="F26" i="25"/>
  <c r="F24" i="25"/>
  <c r="F22" i="25"/>
  <c r="F14" i="25"/>
  <c r="F34" i="25"/>
  <c r="F33" i="25"/>
  <c r="F32" i="25"/>
  <c r="F31" i="25"/>
  <c r="F30" i="25"/>
  <c r="F29" i="25"/>
  <c r="F28" i="25"/>
  <c r="F27" i="25"/>
  <c r="C37" i="21"/>
  <c r="C32" i="22"/>
  <c r="D32" i="22"/>
  <c r="F35" i="25" l="1"/>
  <c r="J20" i="22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F17" i="23"/>
  <c r="F23" i="24" l="1"/>
  <c r="F24" i="24"/>
  <c r="D18" i="23"/>
  <c r="F11" i="24"/>
  <c r="F12" i="24"/>
  <c r="F13" i="24"/>
  <c r="F14" i="24"/>
  <c r="F15" i="24"/>
  <c r="F16" i="24"/>
  <c r="F17" i="24"/>
  <c r="F20" i="23"/>
  <c r="D11" i="23"/>
  <c r="F12" i="23"/>
  <c r="D13" i="23"/>
  <c r="D14" i="23"/>
  <c r="F15" i="23"/>
  <c r="D16" i="23"/>
  <c r="F19" i="23"/>
  <c r="F21" i="24"/>
  <c r="F18" i="24"/>
  <c r="F20" i="24"/>
  <c r="F22" i="24"/>
  <c r="F11" i="23"/>
  <c r="D12" i="23"/>
  <c r="F13" i="23"/>
  <c r="F14" i="23"/>
  <c r="D15" i="23"/>
  <c r="F16" i="23"/>
  <c r="D17" i="23"/>
  <c r="F18" i="23"/>
  <c r="D19" i="23"/>
  <c r="D11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D21" i="23"/>
  <c r="F21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  <c r="D17" i="25" l="1"/>
  <c r="H18" i="25" l="1"/>
  <c r="H12" i="25"/>
  <c r="H15" i="25"/>
  <c r="H20" i="25"/>
  <c r="H17" i="25"/>
  <c r="H25" i="25"/>
  <c r="H32" i="25"/>
  <c r="H13" i="25"/>
  <c r="H21" i="25"/>
  <c r="H34" i="25"/>
  <c r="H19" i="25"/>
  <c r="H27" i="25"/>
  <c r="H30" i="25"/>
  <c r="H28" i="25"/>
  <c r="H26" i="25"/>
  <c r="H16" i="25"/>
  <c r="H23" i="25"/>
  <c r="H33" i="25"/>
  <c r="H14" i="25"/>
  <c r="H22" i="25"/>
  <c r="H31" i="25"/>
  <c r="H24" i="25"/>
  <c r="H29" i="25"/>
  <c r="D11" i="25"/>
  <c r="D27" i="25"/>
  <c r="H11" i="25"/>
  <c r="D20" i="25"/>
  <c r="D19" i="25"/>
  <c r="D26" i="25"/>
  <c r="D30" i="25"/>
  <c r="D15" i="25"/>
  <c r="D18" i="25"/>
  <c r="D33" i="25"/>
  <c r="D28" i="25"/>
  <c r="D25" i="25"/>
  <c r="D34" i="25"/>
  <c r="D12" i="25"/>
  <c r="D14" i="25"/>
  <c r="D13" i="25"/>
  <c r="D22" i="25"/>
  <c r="D29" i="25"/>
  <c r="D32" i="25"/>
  <c r="D23" i="25"/>
  <c r="D31" i="25"/>
  <c r="D21" i="25"/>
  <c r="D24" i="25"/>
  <c r="D16" i="25"/>
  <c r="H35" i="25" l="1"/>
  <c r="D35" i="25"/>
</calcChain>
</file>

<file path=xl/sharedStrings.xml><?xml version="1.0" encoding="utf-8"?>
<sst xmlns="http://schemas.openxmlformats.org/spreadsheetml/2006/main" count="295" uniqueCount="87">
  <si>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</si>
  <si>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</si>
  <si>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</si>
  <si>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</si>
  <si>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</si>
  <si>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</si>
  <si>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</si>
  <si>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</si>
  <si>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</si>
  <si>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</si>
  <si>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</si>
  <si>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</si>
  <si>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</si>
  <si>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</si>
  <si>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</si>
  <si>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</si>
  <si>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</si>
  <si>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</si>
  <si>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</si>
  <si>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</si>
  <si>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</si>
  <si>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</si>
  <si>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</si>
  <si>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</si>
  <si>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</si>
  <si>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</si>
  <si>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</si>
  <si>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</si>
  <si>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</si>
  <si>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</si>
  <si>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</si>
  <si>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</si>
  <si>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</si>
  <si>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</si>
  <si>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</si>
  <si>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</si>
  <si>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</si>
  <si>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</si>
  <si>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</si>
  <si>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</si>
  <si>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</si>
  <si>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</si>
  <si>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</si>
  <si>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</si>
  <si>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</si>
  <si>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</si>
  <si>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</si>
  <si>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</si>
  <si>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</si>
  <si>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</si>
  <si>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</si>
  <si>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</si>
  <si>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</si>
  <si>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</si>
  <si>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</si>
  <si>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</si>
  <si>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</si>
  <si>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</si>
  <si>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</si>
  <si>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</si>
  <si>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</si>
  <si>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</si>
  <si>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</si>
  <si>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</si>
  <si>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</si>
  <si>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</si>
  <si>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</si>
  <si>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</si>
  <si>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</si>
  <si>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</si>
  <si>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</si>
  <si>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</si>
  <si>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</si>
  <si>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</si>
  <si>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</si>
  <si>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</si>
  <si>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</si>
  <si>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</si>
  <si>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</si>
  <si>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</si>
  <si>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</si>
  <si>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</si>
  <si>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</si>
  <si>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</si>
  <si>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I-IX-2024</t>
  </si>
  <si>
    <t>ASA Central osiguranje d.d.**</t>
  </si>
  <si>
    <t>ASA Central osiguranje d.d.*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</si>
</sst>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1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right" vertical="center"/>
    </xf>
    <xf numFmtId="0" fontId="18" fillId="0" borderId="0" xfId="0" applyFont="1"/>
    <xf numFmtId="169" fontId="22" fillId="3" borderId="2" xfId="6" applyNumberFormat="1" applyFont="1" applyFill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1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1" t="s">
        <v>59</v>
      </c>
      <c r="B8" s="74" t="s">
        <v>10</v>
      </c>
      <c r="C8" s="69" t="s">
        <v>78</v>
      </c>
      <c r="D8" s="69"/>
      <c r="E8" s="69" t="s">
        <v>77</v>
      </c>
      <c r="F8" s="69"/>
      <c r="G8" s="69" t="s">
        <v>79</v>
      </c>
      <c r="H8" s="70"/>
      <c r="I8" s="1"/>
      <c r="J8" s="1"/>
      <c r="K8" s="1"/>
      <c r="L8" s="1"/>
      <c r="M8" s="1"/>
    </row>
    <row r="9" spans="1:13" ht="21.75" customHeight="1" x14ac:dyDescent="0.25">
      <c r="A9" s="72"/>
      <c r="B9" s="75"/>
      <c r="C9" s="75" t="s">
        <v>84</v>
      </c>
      <c r="D9" s="75"/>
      <c r="E9" s="75" t="s">
        <v>84</v>
      </c>
      <c r="F9" s="75"/>
      <c r="G9" s="75" t="s">
        <v>84</v>
      </c>
      <c r="H9" s="77"/>
      <c r="I9" s="1"/>
      <c r="J9" s="1"/>
      <c r="K9" s="1"/>
      <c r="L9" s="1"/>
      <c r="M9" s="1"/>
    </row>
    <row r="10" spans="1:13" ht="18.75" customHeight="1" thickBot="1" x14ac:dyDescent="0.3">
      <c r="A10" s="73"/>
      <c r="B10" s="76"/>
      <c r="C10" s="64" t="s">
        <v>26</v>
      </c>
      <c r="D10" s="62" t="s">
        <v>76</v>
      </c>
      <c r="E10" s="64" t="s">
        <v>26</v>
      </c>
      <c r="F10" s="62" t="s">
        <v>76</v>
      </c>
      <c r="G10" s="64" t="s">
        <v>26</v>
      </c>
      <c r="H10" s="63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59">
        <f>FBiH!C11</f>
        <v>77234448</v>
      </c>
      <c r="D11" s="68">
        <f t="shared" ref="D11:D26" si="0">C11/C$35*100</f>
        <v>11.493378620705894</v>
      </c>
      <c r="E11" s="59">
        <f>FBiH!E11</f>
        <v>5719153</v>
      </c>
      <c r="F11" s="68">
        <f t="shared" ref="F11:F34" si="1">E11/E$35*100</f>
        <v>3.7542291724079919</v>
      </c>
      <c r="G11" s="59">
        <f>C11+E11</f>
        <v>82953601</v>
      </c>
      <c r="H11" s="68">
        <f t="shared" ref="H11:H34" si="2">G11/G$35*100</f>
        <v>10.063157478091112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86</v>
      </c>
      <c r="C12" s="59">
        <f>FBiH!C12</f>
        <v>97698114</v>
      </c>
      <c r="D12" s="68">
        <f t="shared" si="0"/>
        <v>14.538608662431137</v>
      </c>
      <c r="E12" s="59">
        <f>FBiH!E12</f>
        <v>0</v>
      </c>
      <c r="F12" s="68">
        <f t="shared" si="1"/>
        <v>0</v>
      </c>
      <c r="G12" s="59">
        <f t="shared" ref="G12:G34" si="3">C12+E12</f>
        <v>97698114</v>
      </c>
      <c r="H12" s="68">
        <f t="shared" si="2"/>
        <v>11.85182432881362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59">
        <f>RS!C11</f>
        <v>13511837.699999999</v>
      </c>
      <c r="D13" s="68">
        <f t="shared" si="0"/>
        <v>2.0107176340229413</v>
      </c>
      <c r="E13" s="59">
        <f>RS!E11</f>
        <v>0</v>
      </c>
      <c r="F13" s="68">
        <f t="shared" si="1"/>
        <v>0</v>
      </c>
      <c r="G13" s="59">
        <f t="shared" si="3"/>
        <v>13511837.699999999</v>
      </c>
      <c r="H13" s="68">
        <f t="shared" si="2"/>
        <v>1.6391301758377961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59">
        <f>FBiH!C13</f>
        <v>22703328</v>
      </c>
      <c r="D14" s="68">
        <f t="shared" si="0"/>
        <v>3.3785176357326141</v>
      </c>
      <c r="E14" s="59">
        <f>FBiH!E13</f>
        <v>0</v>
      </c>
      <c r="F14" s="68">
        <f t="shared" si="1"/>
        <v>0</v>
      </c>
      <c r="G14" s="59">
        <f t="shared" si="3"/>
        <v>22703328</v>
      </c>
      <c r="H14" s="68">
        <f t="shared" si="2"/>
        <v>2.7541560846858872</v>
      </c>
      <c r="I14" s="1"/>
      <c r="J14" s="1"/>
      <c r="K14" s="1"/>
      <c r="L14" s="1"/>
      <c r="M14" s="1"/>
    </row>
    <row r="15" spans="1:13" ht="15" customHeight="1" x14ac:dyDescent="0.25">
      <c r="A15" s="15" t="s">
        <v>31</v>
      </c>
      <c r="B15" s="7" t="s">
        <v>2</v>
      </c>
      <c r="C15" s="59">
        <f>FBiH!C14</f>
        <v>33789980</v>
      </c>
      <c r="D15" s="68">
        <f t="shared" si="0"/>
        <v>5.0283396047069528</v>
      </c>
      <c r="E15" s="59">
        <f>FBiH!E14</f>
        <v>7892395</v>
      </c>
      <c r="F15" s="68">
        <f t="shared" si="1"/>
        <v>5.1808125345076412</v>
      </c>
      <c r="G15" s="59">
        <f t="shared" si="3"/>
        <v>41682375</v>
      </c>
      <c r="H15" s="68">
        <f t="shared" si="2"/>
        <v>5.056517120767885</v>
      </c>
      <c r="I15" s="1"/>
      <c r="J15" s="1"/>
      <c r="K15" s="1"/>
      <c r="L15" s="1"/>
      <c r="M15" s="1"/>
    </row>
    <row r="16" spans="1:13" ht="15.75" customHeight="1" x14ac:dyDescent="0.25">
      <c r="A16" s="15" t="s">
        <v>32</v>
      </c>
      <c r="B16" s="7" t="s">
        <v>13</v>
      </c>
      <c r="C16" s="59">
        <f>RS!C12</f>
        <v>20950048.550000001</v>
      </c>
      <c r="D16" s="68">
        <f t="shared" si="0"/>
        <v>3.11760938729465</v>
      </c>
      <c r="E16" s="59">
        <f>RS!E12</f>
        <v>0</v>
      </c>
      <c r="F16" s="68">
        <f t="shared" si="1"/>
        <v>0</v>
      </c>
      <c r="G16" s="59">
        <f t="shared" si="3"/>
        <v>20950048.550000001</v>
      </c>
      <c r="H16" s="68">
        <f t="shared" si="2"/>
        <v>2.5414645680336934</v>
      </c>
      <c r="I16" s="1"/>
      <c r="J16" s="1"/>
      <c r="K16" s="1"/>
      <c r="L16" s="1"/>
      <c r="M16" s="1"/>
    </row>
    <row r="17" spans="1:13" x14ac:dyDescent="0.25">
      <c r="A17" s="15" t="s">
        <v>33</v>
      </c>
      <c r="B17" s="7" t="s">
        <v>14</v>
      </c>
      <c r="C17" s="59">
        <f>RS!C13</f>
        <v>25305080.02</v>
      </c>
      <c r="D17" s="68">
        <f t="shared" si="0"/>
        <v>3.7656884101394743</v>
      </c>
      <c r="E17" s="59">
        <f>RS!E13</f>
        <v>0</v>
      </c>
      <c r="F17" s="68">
        <f t="shared" si="1"/>
        <v>0</v>
      </c>
      <c r="G17" s="59">
        <f t="shared" si="3"/>
        <v>25305080.02</v>
      </c>
      <c r="H17" s="68">
        <f t="shared" si="2"/>
        <v>3.0697763830283504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3</v>
      </c>
      <c r="C18" s="59">
        <f>FBiH!C15</f>
        <v>67435751</v>
      </c>
      <c r="D18" s="68">
        <f t="shared" si="0"/>
        <v>10.03521924329214</v>
      </c>
      <c r="E18" s="59">
        <f>FBiH!E15</f>
        <v>0</v>
      </c>
      <c r="F18" s="68">
        <f t="shared" si="1"/>
        <v>0</v>
      </c>
      <c r="G18" s="59">
        <f t="shared" si="3"/>
        <v>67435751</v>
      </c>
      <c r="H18" s="68">
        <f t="shared" si="2"/>
        <v>8.1806765925247777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23</v>
      </c>
      <c r="C19" s="59">
        <f>RS!C14</f>
        <v>11172912.890000001</v>
      </c>
      <c r="D19" s="68">
        <f t="shared" si="0"/>
        <v>1.6626585865019103</v>
      </c>
      <c r="E19" s="59">
        <f>RS!E14</f>
        <v>0</v>
      </c>
      <c r="F19" s="68">
        <f t="shared" si="1"/>
        <v>0</v>
      </c>
      <c r="G19" s="59">
        <f t="shared" si="3"/>
        <v>11172912.890000001</v>
      </c>
      <c r="H19" s="68">
        <f t="shared" si="2"/>
        <v>1.3553936242148676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16</v>
      </c>
      <c r="C20" s="59">
        <f>RS!C15</f>
        <v>10832026.73</v>
      </c>
      <c r="D20" s="68">
        <f t="shared" si="0"/>
        <v>1.6119307855673</v>
      </c>
      <c r="E20" s="59">
        <f>RS!E15</f>
        <v>18371627.800000001</v>
      </c>
      <c r="F20" s="68">
        <f t="shared" si="1"/>
        <v>12.059705524818391</v>
      </c>
      <c r="G20" s="59">
        <f t="shared" si="3"/>
        <v>29203654.530000001</v>
      </c>
      <c r="H20" s="68">
        <f t="shared" si="2"/>
        <v>3.542715095287531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4</v>
      </c>
      <c r="C21" s="59">
        <f>FBiH!C16</f>
        <v>20061414</v>
      </c>
      <c r="D21" s="68">
        <f t="shared" si="0"/>
        <v>2.9853702944666596</v>
      </c>
      <c r="E21" s="59">
        <f>FBiH!E16</f>
        <v>24274314</v>
      </c>
      <c r="F21" s="68">
        <f t="shared" si="1"/>
        <v>15.934411574404766</v>
      </c>
      <c r="G21" s="59">
        <f t="shared" si="3"/>
        <v>44335728</v>
      </c>
      <c r="H21" s="68">
        <f t="shared" si="2"/>
        <v>5.3783971689163126</v>
      </c>
      <c r="I21" s="8"/>
      <c r="J21" s="1"/>
      <c r="K21" s="1"/>
      <c r="L21" s="1"/>
      <c r="M21" s="1"/>
    </row>
    <row r="22" spans="1:13" x14ac:dyDescent="0.25">
      <c r="A22" s="15" t="s">
        <v>38</v>
      </c>
      <c r="B22" s="7" t="s">
        <v>17</v>
      </c>
      <c r="C22" s="59">
        <f>RS!C16</f>
        <v>9265856.8399999999</v>
      </c>
      <c r="D22" s="68">
        <f t="shared" si="0"/>
        <v>1.3788666024696321</v>
      </c>
      <c r="E22" s="59">
        <f>RS!E16</f>
        <v>0</v>
      </c>
      <c r="F22" s="68">
        <f t="shared" si="1"/>
        <v>0</v>
      </c>
      <c r="G22" s="59">
        <f t="shared" si="3"/>
        <v>9265856.8399999999</v>
      </c>
      <c r="H22" s="68">
        <f t="shared" si="2"/>
        <v>1.1240473641447786</v>
      </c>
      <c r="I22" s="1"/>
      <c r="J22" s="1"/>
      <c r="K22" s="1"/>
      <c r="L22" s="1"/>
      <c r="M22" s="1"/>
    </row>
    <row r="23" spans="1:13" x14ac:dyDescent="0.25">
      <c r="A23" s="15" t="s">
        <v>39</v>
      </c>
      <c r="B23" s="7" t="s">
        <v>18</v>
      </c>
      <c r="C23" s="59">
        <f>RS!C17</f>
        <v>18369191.609999999</v>
      </c>
      <c r="D23" s="68">
        <f t="shared" si="0"/>
        <v>2.7335480423194594</v>
      </c>
      <c r="E23" s="59">
        <f>RS!E17</f>
        <v>0</v>
      </c>
      <c r="F23" s="68">
        <f t="shared" si="1"/>
        <v>0</v>
      </c>
      <c r="G23" s="59">
        <f t="shared" si="3"/>
        <v>18369191.609999999</v>
      </c>
      <c r="H23" s="68">
        <f t="shared" si="2"/>
        <v>2.2283790659872618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19</v>
      </c>
      <c r="C24" s="59">
        <f>RS!C18</f>
        <v>16155540.789999999</v>
      </c>
      <c r="D24" s="68">
        <f t="shared" si="0"/>
        <v>2.4041312125611101</v>
      </c>
      <c r="E24" s="59">
        <f>RS!E18</f>
        <v>0</v>
      </c>
      <c r="F24" s="68">
        <f t="shared" si="1"/>
        <v>0</v>
      </c>
      <c r="G24" s="59">
        <f t="shared" si="3"/>
        <v>16155540.789999999</v>
      </c>
      <c r="H24" s="68">
        <f t="shared" si="2"/>
        <v>1.9598395868733229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11</v>
      </c>
      <c r="C25" s="59">
        <f>RS!C19</f>
        <v>25421075.759999998</v>
      </c>
      <c r="D25" s="68">
        <f t="shared" si="0"/>
        <v>3.7829499170542245</v>
      </c>
      <c r="E25" s="59">
        <f>RS!E19</f>
        <v>0</v>
      </c>
      <c r="F25" s="68">
        <f t="shared" si="1"/>
        <v>0</v>
      </c>
      <c r="G25" s="59">
        <f t="shared" si="3"/>
        <v>25421075.759999998</v>
      </c>
      <c r="H25" s="68">
        <f t="shared" si="2"/>
        <v>3.0838479047505682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15</v>
      </c>
      <c r="C26" s="59">
        <f>RS!C20</f>
        <v>11246378.029999999</v>
      </c>
      <c r="D26" s="68">
        <f t="shared" si="0"/>
        <v>1.6735910485225252</v>
      </c>
      <c r="E26" s="59">
        <f>RS!E20</f>
        <v>0</v>
      </c>
      <c r="F26" s="68">
        <f t="shared" si="1"/>
        <v>0</v>
      </c>
      <c r="G26" s="59">
        <f t="shared" si="3"/>
        <v>11246378.029999999</v>
      </c>
      <c r="H26" s="68">
        <f t="shared" si="2"/>
        <v>1.3643057300675117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66</v>
      </c>
      <c r="C27" s="59">
        <f>RS!C21</f>
        <v>21163064.689999998</v>
      </c>
      <c r="D27" s="68">
        <f t="shared" ref="D27:D34" si="4">C27/C$35*100</f>
        <v>3.1493086511948891</v>
      </c>
      <c r="E27" s="59">
        <f>RS!E21</f>
        <v>0</v>
      </c>
      <c r="F27" s="68">
        <f t="shared" si="1"/>
        <v>0</v>
      </c>
      <c r="G27" s="59">
        <f t="shared" si="3"/>
        <v>21163064.689999998</v>
      </c>
      <c r="H27" s="68">
        <f t="shared" si="2"/>
        <v>2.567305700140726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5</v>
      </c>
      <c r="C28" s="59">
        <f>FBiH!C17</f>
        <v>56489074</v>
      </c>
      <c r="D28" s="68">
        <f t="shared" si="4"/>
        <v>8.4062271722984701</v>
      </c>
      <c r="E28" s="59">
        <f>FBiH!E17</f>
        <v>3063089</v>
      </c>
      <c r="F28" s="68">
        <f t="shared" si="1"/>
        <v>2.0107064947348019</v>
      </c>
      <c r="G28" s="59">
        <f t="shared" si="3"/>
        <v>59552163</v>
      </c>
      <c r="H28" s="68">
        <f t="shared" si="2"/>
        <v>7.2243131968430259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22</v>
      </c>
      <c r="C29" s="59">
        <f>RS!C22</f>
        <v>3172046.95</v>
      </c>
      <c r="D29" s="68">
        <f t="shared" si="4"/>
        <v>0.47203725206924946</v>
      </c>
      <c r="E29" s="59">
        <f>RS!E22</f>
        <v>0</v>
      </c>
      <c r="F29" s="68">
        <f t="shared" si="1"/>
        <v>0</v>
      </c>
      <c r="G29" s="59">
        <f t="shared" si="3"/>
        <v>3172046.95</v>
      </c>
      <c r="H29" s="68">
        <f t="shared" si="2"/>
        <v>0.38480316226113681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20</v>
      </c>
      <c r="C30" s="59">
        <f>RS!C23</f>
        <v>10057340.76</v>
      </c>
      <c r="D30" s="68">
        <f t="shared" si="4"/>
        <v>1.4966485585827967</v>
      </c>
      <c r="E30" s="59">
        <f>RS!E23</f>
        <v>0</v>
      </c>
      <c r="F30" s="68">
        <f t="shared" si="1"/>
        <v>0</v>
      </c>
      <c r="G30" s="59">
        <f t="shared" si="3"/>
        <v>10057340.76</v>
      </c>
      <c r="H30" s="68">
        <f t="shared" si="2"/>
        <v>1.2200628141351517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6</v>
      </c>
      <c r="C31" s="59">
        <f>FBiH!C18</f>
        <v>36126082</v>
      </c>
      <c r="D31" s="68">
        <f t="shared" si="4"/>
        <v>5.3759785854709286</v>
      </c>
      <c r="E31" s="59">
        <f>FBiH!E18</f>
        <v>25035693</v>
      </c>
      <c r="F31" s="68">
        <f t="shared" si="1"/>
        <v>16.43420433271335</v>
      </c>
      <c r="G31" s="59">
        <f t="shared" si="3"/>
        <v>61161775</v>
      </c>
      <c r="H31" s="68">
        <f t="shared" si="2"/>
        <v>7.4195763179054266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7</v>
      </c>
      <c r="C32" s="59">
        <f>FBiH!C19</f>
        <v>27697187</v>
      </c>
      <c r="D32" s="68">
        <f t="shared" si="4"/>
        <v>4.1216615792928719</v>
      </c>
      <c r="E32" s="59">
        <f>FBiH!E19</f>
        <v>32731307</v>
      </c>
      <c r="F32" s="68">
        <f t="shared" si="1"/>
        <v>21.485843723789504</v>
      </c>
      <c r="G32" s="59">
        <f t="shared" si="3"/>
        <v>60428494</v>
      </c>
      <c r="H32" s="68">
        <f t="shared" si="2"/>
        <v>7.330621503530435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68</v>
      </c>
      <c r="C33" s="59">
        <f>FBiH!C20</f>
        <v>1865728</v>
      </c>
      <c r="D33" s="68">
        <f t="shared" si="4"/>
        <v>0.27764189247850085</v>
      </c>
      <c r="E33" s="59">
        <f>FBiH!E20</f>
        <v>33252502</v>
      </c>
      <c r="F33" s="68">
        <f t="shared" si="1"/>
        <v>21.827972265116024</v>
      </c>
      <c r="G33" s="59">
        <f t="shared" si="3"/>
        <v>35118230</v>
      </c>
      <c r="H33" s="68">
        <f t="shared" si="2"/>
        <v>4.2602162483799058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25</v>
      </c>
      <c r="C34" s="59">
        <f>RS!C24</f>
        <v>34267301.899999999</v>
      </c>
      <c r="D34" s="68">
        <f t="shared" si="4"/>
        <v>5.0993706208236826</v>
      </c>
      <c r="E34" s="59">
        <f>RS!E24</f>
        <v>1998861.16</v>
      </c>
      <c r="F34" s="68">
        <f t="shared" si="1"/>
        <v>1.3121143775075224</v>
      </c>
      <c r="G34" s="59">
        <f t="shared" si="3"/>
        <v>36266163.059999995</v>
      </c>
      <c r="H34" s="68">
        <f t="shared" si="2"/>
        <v>4.3994727847789337</v>
      </c>
      <c r="I34" s="1"/>
      <c r="J34" s="1"/>
      <c r="K34" s="1"/>
      <c r="L34" s="1"/>
      <c r="M34" s="1"/>
    </row>
    <row r="35" spans="1:29" x14ac:dyDescent="0.25">
      <c r="A35" s="3"/>
      <c r="B35" s="4" t="s">
        <v>56</v>
      </c>
      <c r="C35" s="10">
        <f>SUM(C11:C34)</f>
        <v>671990809.21999991</v>
      </c>
      <c r="D35" s="10">
        <f t="shared" ref="D35:H35" si="5">SUM(D11:D34)</f>
        <v>100.00000000000003</v>
      </c>
      <c r="E35" s="10">
        <f>SUM(E11:E34)</f>
        <v>152338941.96000001</v>
      </c>
      <c r="F35" s="26">
        <f t="shared" si="5"/>
        <v>100</v>
      </c>
      <c r="G35" s="10">
        <f>SUM(G11:G34)</f>
        <v>824329751.17999983</v>
      </c>
      <c r="H35" s="26">
        <f t="shared" si="5"/>
        <v>100.00000000000001</v>
      </c>
      <c r="I35" s="1"/>
      <c r="J35" s="1"/>
      <c r="K35" s="1"/>
      <c r="L35" s="1"/>
      <c r="M35" s="1"/>
    </row>
    <row r="36" spans="1:29" x14ac:dyDescent="0.25">
      <c r="A36" s="18"/>
      <c r="B36" s="18"/>
      <c r="C36" s="19"/>
      <c r="D36" s="18"/>
      <c r="E36" s="50"/>
      <c r="F36" s="18"/>
      <c r="G36" s="50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x14ac:dyDescent="0.25">
      <c r="C37" s="58"/>
      <c r="D37" s="21"/>
      <c r="E37" s="58"/>
      <c r="F37" s="18"/>
      <c r="G37" s="5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A38" s="18"/>
      <c r="B38" s="66" t="s">
        <v>82</v>
      </c>
      <c r="C38" s="34"/>
      <c r="D38" s="21"/>
      <c r="E38" s="20"/>
      <c r="F38" s="18"/>
      <c r="G38" s="2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66"/>
      <c r="C39" s="22"/>
      <c r="D39" s="21"/>
      <c r="E39" s="21"/>
      <c r="F39" s="18"/>
      <c r="G39" s="21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45"/>
      <c r="C40" s="37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17"/>
      <c r="C41" s="53"/>
      <c r="D41" s="21"/>
      <c r="E41" s="20"/>
      <c r="F41" s="18"/>
      <c r="G41" s="20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45"/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17"/>
      <c r="C43" s="25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E11:E14 G11:G14 E15:E34 G15:G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1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1" t="s">
        <v>59</v>
      </c>
      <c r="B8" s="74" t="s">
        <v>10</v>
      </c>
      <c r="C8" s="69" t="s">
        <v>78</v>
      </c>
      <c r="D8" s="69"/>
      <c r="E8" s="69" t="s">
        <v>77</v>
      </c>
      <c r="F8" s="69"/>
      <c r="G8" s="69" t="s">
        <v>79</v>
      </c>
      <c r="H8" s="70"/>
    </row>
    <row r="9" spans="1:8" s="27" customFormat="1" ht="21.75" customHeight="1" x14ac:dyDescent="0.25">
      <c r="A9" s="72"/>
      <c r="B9" s="75"/>
      <c r="C9" s="75" t="s">
        <v>84</v>
      </c>
      <c r="D9" s="75"/>
      <c r="E9" s="75" t="s">
        <v>84</v>
      </c>
      <c r="F9" s="75"/>
      <c r="G9" s="75" t="s">
        <v>84</v>
      </c>
      <c r="H9" s="77"/>
    </row>
    <row r="10" spans="1:8" ht="19.5" customHeight="1" thickBot="1" x14ac:dyDescent="0.3">
      <c r="A10" s="73"/>
      <c r="B10" s="76"/>
      <c r="C10" s="64" t="s">
        <v>26</v>
      </c>
      <c r="D10" s="62" t="s">
        <v>76</v>
      </c>
      <c r="E10" s="64" t="s">
        <v>26</v>
      </c>
      <c r="F10" s="62" t="s">
        <v>76</v>
      </c>
      <c r="G10" s="64" t="s">
        <v>26</v>
      </c>
      <c r="H10" s="63" t="s">
        <v>76</v>
      </c>
    </row>
    <row r="11" spans="1:8" ht="14.25" customHeight="1" x14ac:dyDescent="0.25">
      <c r="A11" s="15" t="s">
        <v>27</v>
      </c>
      <c r="B11" s="7" t="s">
        <v>63</v>
      </c>
      <c r="C11" s="59">
        <v>77234448</v>
      </c>
      <c r="D11" s="68">
        <f>C11/C21*100</f>
        <v>17.509465959035705</v>
      </c>
      <c r="E11" s="59">
        <v>5719153</v>
      </c>
      <c r="F11" s="68">
        <f>E11/E21*100</f>
        <v>4.3337273946827279</v>
      </c>
      <c r="G11" s="59">
        <f>C11+E11</f>
        <v>82953601</v>
      </c>
      <c r="H11" s="68">
        <f>G11/G21*100</f>
        <v>14.475311005325754</v>
      </c>
    </row>
    <row r="12" spans="1:8" ht="14.25" customHeight="1" x14ac:dyDescent="0.25">
      <c r="A12" s="15" t="s">
        <v>28</v>
      </c>
      <c r="B12" s="7" t="s">
        <v>85</v>
      </c>
      <c r="C12" s="59">
        <v>97698114</v>
      </c>
      <c r="D12" s="68">
        <f>C12/C21*100</f>
        <v>22.148689420878487</v>
      </c>
      <c r="E12" s="59">
        <v>0</v>
      </c>
      <c r="F12" s="68">
        <f>E12/E21*100</f>
        <v>0</v>
      </c>
      <c r="G12" s="59">
        <f>C12+E12+0.4</f>
        <v>97698114.400000006</v>
      </c>
      <c r="H12" s="68">
        <f>G12/G21*100</f>
        <v>17.048212175549732</v>
      </c>
    </row>
    <row r="13" spans="1:8" ht="14.25" customHeight="1" x14ac:dyDescent="0.25">
      <c r="A13" s="15" t="s">
        <v>29</v>
      </c>
      <c r="B13" s="7" t="s">
        <v>1</v>
      </c>
      <c r="C13" s="59">
        <v>22703328</v>
      </c>
      <c r="D13" s="68">
        <f>C13/C21*100</f>
        <v>5.1469669178294915</v>
      </c>
      <c r="E13" s="59">
        <v>0</v>
      </c>
      <c r="F13" s="68">
        <f>E13/E21*100</f>
        <v>0</v>
      </c>
      <c r="G13" s="59">
        <f t="shared" ref="G13:G20" si="0">C13+E13</f>
        <v>22703328</v>
      </c>
      <c r="H13" s="68">
        <f>G13/G21*100</f>
        <v>3.9617054557513458</v>
      </c>
    </row>
    <row r="14" spans="1:8" ht="14.25" customHeight="1" x14ac:dyDescent="0.25">
      <c r="A14" s="15" t="s">
        <v>30</v>
      </c>
      <c r="B14" s="7" t="s">
        <v>2</v>
      </c>
      <c r="C14" s="59">
        <v>33789980</v>
      </c>
      <c r="D14" s="68">
        <f>C14/C21*100</f>
        <v>7.6603707268872725</v>
      </c>
      <c r="E14" s="59">
        <v>7892395</v>
      </c>
      <c r="F14" s="68">
        <f>E14/E21*100</f>
        <v>5.9805164193293985</v>
      </c>
      <c r="G14" s="59">
        <f t="shared" si="0"/>
        <v>41682375</v>
      </c>
      <c r="H14" s="68">
        <f>G14/G21*100</f>
        <v>7.2735280240048299</v>
      </c>
    </row>
    <row r="15" spans="1:8" ht="14.25" customHeight="1" x14ac:dyDescent="0.25">
      <c r="A15" s="15" t="s">
        <v>31</v>
      </c>
      <c r="B15" s="7" t="s">
        <v>3</v>
      </c>
      <c r="C15" s="59">
        <v>67435751</v>
      </c>
      <c r="D15" s="68">
        <f>C15/C21*100</f>
        <v>15.288048495620865</v>
      </c>
      <c r="E15" s="59">
        <v>0</v>
      </c>
      <c r="F15" s="68">
        <f>E15/E21*100</f>
        <v>0</v>
      </c>
      <c r="G15" s="59">
        <f t="shared" si="0"/>
        <v>67435751</v>
      </c>
      <c r="H15" s="68">
        <f>G15/G21*100</f>
        <v>11.767463459515243</v>
      </c>
    </row>
    <row r="16" spans="1:8" ht="14.25" customHeight="1" x14ac:dyDescent="0.25">
      <c r="A16" s="15" t="s">
        <v>32</v>
      </c>
      <c r="B16" s="7" t="s">
        <v>4</v>
      </c>
      <c r="C16" s="59">
        <v>20061414</v>
      </c>
      <c r="D16" s="68">
        <f>C16/C21*100</f>
        <v>4.5480307637224566</v>
      </c>
      <c r="E16" s="59">
        <v>24274314</v>
      </c>
      <c r="F16" s="68">
        <f>E16/E21*100</f>
        <v>18.394027851489628</v>
      </c>
      <c r="G16" s="59">
        <f t="shared" si="0"/>
        <v>44335728</v>
      </c>
      <c r="H16" s="68">
        <f>G16/G21*100</f>
        <v>7.7365351679854033</v>
      </c>
    </row>
    <row r="17" spans="1:8" ht="14.25" customHeight="1" x14ac:dyDescent="0.25">
      <c r="A17" s="15" t="s">
        <v>33</v>
      </c>
      <c r="B17" s="7" t="s">
        <v>5</v>
      </c>
      <c r="C17" s="59">
        <v>56489074</v>
      </c>
      <c r="D17" s="68">
        <f>C17/C21*100</f>
        <v>12.806377774078854</v>
      </c>
      <c r="E17" s="59">
        <v>3063089</v>
      </c>
      <c r="F17" s="68">
        <f>E17/E21*100</f>
        <v>2.3210766894418322</v>
      </c>
      <c r="G17" s="59">
        <f t="shared" si="0"/>
        <v>59552163</v>
      </c>
      <c r="H17" s="68">
        <f>G17/G21*100</f>
        <v>10.39178613192275</v>
      </c>
    </row>
    <row r="18" spans="1:8" ht="14.25" customHeight="1" x14ac:dyDescent="0.25">
      <c r="A18" s="15" t="s">
        <v>34</v>
      </c>
      <c r="B18" s="7" t="s">
        <v>6</v>
      </c>
      <c r="C18" s="59">
        <v>36126082</v>
      </c>
      <c r="D18" s="68">
        <f>C18/C21*100</f>
        <v>8.1899776510648774</v>
      </c>
      <c r="E18" s="59">
        <v>25035693</v>
      </c>
      <c r="F18" s="68">
        <f>E18/E21*100</f>
        <v>18.970968008543679</v>
      </c>
      <c r="G18" s="59">
        <f t="shared" si="0"/>
        <v>61161775</v>
      </c>
      <c r="H18" s="68">
        <f>G18/G21*100</f>
        <v>10.672661633613199</v>
      </c>
    </row>
    <row r="19" spans="1:8" ht="14.25" customHeight="1" x14ac:dyDescent="0.25">
      <c r="A19" s="15" t="s">
        <v>35</v>
      </c>
      <c r="B19" s="7" t="s">
        <v>7</v>
      </c>
      <c r="C19" s="59">
        <v>27697187</v>
      </c>
      <c r="D19" s="68">
        <f>C19/C21*100</f>
        <v>6.2791016896702132</v>
      </c>
      <c r="E19" s="59">
        <v>32731307</v>
      </c>
      <c r="F19" s="68">
        <f>E19/E21*100</f>
        <v>24.802372276046913</v>
      </c>
      <c r="G19" s="59">
        <f t="shared" si="0"/>
        <v>60428494</v>
      </c>
      <c r="H19" s="68">
        <f>G19/G21*100</f>
        <v>10.544704915624594</v>
      </c>
    </row>
    <row r="20" spans="1:8" ht="14.25" customHeight="1" x14ac:dyDescent="0.25">
      <c r="A20" s="15" t="s">
        <v>36</v>
      </c>
      <c r="B20" s="7" t="s">
        <v>68</v>
      </c>
      <c r="C20" s="59">
        <v>1865728</v>
      </c>
      <c r="D20" s="68">
        <f>C20/C21*100</f>
        <v>0.42297060121177754</v>
      </c>
      <c r="E20" s="59">
        <v>33252502</v>
      </c>
      <c r="F20" s="68">
        <f>E20/E21*100</f>
        <v>25.197311360465825</v>
      </c>
      <c r="G20" s="59">
        <f t="shared" si="0"/>
        <v>35118230</v>
      </c>
      <c r="H20" s="68">
        <f>G20/G21*100</f>
        <v>6.1280920307071547</v>
      </c>
    </row>
    <row r="21" spans="1:8" ht="16.5" customHeight="1" x14ac:dyDescent="0.25">
      <c r="A21" s="3"/>
      <c r="B21" s="4" t="s">
        <v>56</v>
      </c>
      <c r="C21" s="10">
        <f t="shared" ref="C21:H21" si="1">SUM(C11:C20)</f>
        <v>441101106</v>
      </c>
      <c r="D21" s="10">
        <f t="shared" si="1"/>
        <v>99.999999999999986</v>
      </c>
      <c r="E21" s="10">
        <f t="shared" si="1"/>
        <v>131968453</v>
      </c>
      <c r="F21" s="26">
        <f t="shared" si="1"/>
        <v>100</v>
      </c>
      <c r="G21" s="10">
        <f>SUM(G11:G20)</f>
        <v>573069559.39999998</v>
      </c>
      <c r="H21" s="26">
        <f t="shared" si="1"/>
        <v>100</v>
      </c>
    </row>
    <row r="22" spans="1:8" x14ac:dyDescent="0.25">
      <c r="A22" s="18"/>
      <c r="B22" s="18"/>
      <c r="C22" s="19"/>
      <c r="D22" s="18"/>
      <c r="E22" s="18"/>
      <c r="F22" s="18"/>
      <c r="G22" s="18"/>
      <c r="H22" s="18"/>
    </row>
    <row r="23" spans="1:8" x14ac:dyDescent="0.25">
      <c r="A23" s="18"/>
      <c r="C23" s="20"/>
      <c r="D23" s="21"/>
      <c r="E23" s="20"/>
      <c r="F23" s="18"/>
      <c r="G23" s="20"/>
      <c r="H23" s="18"/>
    </row>
    <row r="24" spans="1:8" x14ac:dyDescent="0.25">
      <c r="A24" s="18"/>
      <c r="B24" s="66" t="s">
        <v>81</v>
      </c>
      <c r="C24" s="23"/>
      <c r="D24" s="21"/>
      <c r="E24" s="20"/>
      <c r="F24" s="18"/>
      <c r="G24" s="20"/>
      <c r="H24" s="18"/>
    </row>
    <row r="25" spans="1:8" x14ac:dyDescent="0.25">
      <c r="A25" s="18"/>
      <c r="B25" s="66" t="s">
        <v>83</v>
      </c>
      <c r="C25" s="9"/>
      <c r="D25" s="21"/>
      <c r="E25" s="9"/>
      <c r="F25" s="18"/>
      <c r="G25" s="9"/>
      <c r="H25" s="18"/>
    </row>
    <row r="26" spans="1:8" x14ac:dyDescent="0.25">
      <c r="A26" s="18"/>
      <c r="B26" s="66"/>
      <c r="C26" s="24"/>
      <c r="D26" s="21"/>
      <c r="E26" s="21"/>
      <c r="F26" s="18"/>
      <c r="G26" s="21"/>
      <c r="H26" s="18"/>
    </row>
    <row r="27" spans="1:8" x14ac:dyDescent="0.25">
      <c r="A27" s="18"/>
      <c r="B27" s="17"/>
      <c r="C27" s="9"/>
      <c r="D27" s="21"/>
      <c r="E27" s="20"/>
      <c r="F27" s="18"/>
      <c r="G27" s="20"/>
      <c r="H27" s="18"/>
    </row>
    <row r="28" spans="1:8" x14ac:dyDescent="0.25">
      <c r="A28" s="18"/>
      <c r="B28" s="39"/>
      <c r="C28" s="52"/>
      <c r="D28" s="18"/>
    </row>
    <row r="29" spans="1:8" x14ac:dyDescent="0.25">
      <c r="A29" s="18"/>
      <c r="B29" s="39"/>
      <c r="C29" s="18"/>
      <c r="D29" s="18"/>
    </row>
    <row r="30" spans="1:8" x14ac:dyDescent="0.25">
      <c r="A30" s="18"/>
      <c r="B30" s="39"/>
      <c r="C30" s="18"/>
      <c r="D30" s="18"/>
    </row>
    <row r="31" spans="1:8" x14ac:dyDescent="0.25">
      <c r="A31" s="18"/>
      <c r="B31" s="39"/>
      <c r="C31" s="18"/>
      <c r="D31" s="18"/>
    </row>
    <row r="32" spans="1:8" x14ac:dyDescent="0.25">
      <c r="A32" s="18"/>
      <c r="B32" s="39"/>
      <c r="C32" s="18"/>
      <c r="D32" s="18"/>
    </row>
    <row r="33" spans="1:8" x14ac:dyDescent="0.25">
      <c r="A33" s="18"/>
      <c r="B33" s="39"/>
      <c r="C33" s="18"/>
      <c r="D33" s="18"/>
    </row>
    <row r="34" spans="1:8" x14ac:dyDescent="0.25">
      <c r="A34" s="18"/>
      <c r="B34" s="39"/>
      <c r="C34" s="18"/>
      <c r="D34" s="18"/>
    </row>
    <row r="35" spans="1:8" x14ac:dyDescent="0.25">
      <c r="A35" s="18"/>
      <c r="B35" s="18"/>
      <c r="C35" s="18"/>
      <c r="D35" s="18"/>
    </row>
    <row r="36" spans="1:8" x14ac:dyDescent="0.25">
      <c r="A36" s="16"/>
      <c r="B36" s="16"/>
      <c r="C36" s="16"/>
      <c r="D36" s="16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41"/>
      <c r="C41" s="6"/>
      <c r="D41" s="39"/>
      <c r="E41" s="16"/>
      <c r="F41" s="16"/>
      <c r="G41" s="16"/>
      <c r="H41" s="16"/>
    </row>
    <row r="42" spans="1:8" x14ac:dyDescent="0.25">
      <c r="A42" s="16"/>
      <c r="B42" s="41"/>
      <c r="C42" s="6"/>
      <c r="D42" s="39"/>
      <c r="E42" s="16"/>
      <c r="F42" s="16"/>
      <c r="G42" s="16"/>
      <c r="H42" s="16"/>
    </row>
    <row r="43" spans="1:8" x14ac:dyDescent="0.25">
      <c r="A43" s="16"/>
      <c r="B43" s="41"/>
      <c r="C43" s="6"/>
      <c r="D43" s="39"/>
      <c r="E43" s="16"/>
      <c r="F43" s="16"/>
      <c r="G43" s="16"/>
      <c r="H43" s="16"/>
    </row>
    <row r="44" spans="1:8" x14ac:dyDescent="0.25">
      <c r="A44" s="16"/>
      <c r="B44" s="41"/>
      <c r="C44" s="6"/>
      <c r="D44" s="39"/>
      <c r="E44" s="16"/>
      <c r="F44" s="16"/>
      <c r="G44" s="16"/>
      <c r="H44" s="16"/>
    </row>
    <row r="45" spans="1:8" x14ac:dyDescent="0.25">
      <c r="A45" s="16"/>
      <c r="B45" s="41"/>
      <c r="C45" s="6"/>
      <c r="D45" s="39"/>
      <c r="E45" s="16"/>
      <c r="F45" s="16"/>
      <c r="G45" s="16"/>
      <c r="H45" s="16"/>
    </row>
    <row r="46" spans="1:8" x14ac:dyDescent="0.25">
      <c r="A46" s="16"/>
      <c r="B46" s="41"/>
      <c r="C46" s="6"/>
      <c r="D46" s="39"/>
      <c r="E46" s="16"/>
      <c r="F46" s="16"/>
      <c r="G46" s="16"/>
      <c r="H46" s="16"/>
    </row>
    <row r="47" spans="1:8" x14ac:dyDescent="0.25">
      <c r="A47" s="16"/>
      <c r="B47" s="41"/>
      <c r="C47" s="6"/>
      <c r="D47" s="39"/>
      <c r="E47" s="16"/>
      <c r="F47" s="16"/>
      <c r="G47" s="16"/>
      <c r="H47" s="16"/>
    </row>
    <row r="48" spans="1:8" x14ac:dyDescent="0.25">
      <c r="A48" s="16"/>
      <c r="B48" s="41"/>
      <c r="C48" s="6"/>
      <c r="D48" s="18"/>
      <c r="E48" s="16"/>
      <c r="F48" s="16"/>
      <c r="G48" s="16"/>
      <c r="H48" s="16"/>
    </row>
    <row r="49" spans="1:8" x14ac:dyDescent="0.25">
      <c r="A49" s="16"/>
      <c r="B49" s="41"/>
      <c r="C49" s="6"/>
      <c r="D49" s="18"/>
      <c r="E49" s="16"/>
      <c r="F49" s="16"/>
      <c r="G49" s="16"/>
      <c r="H49" s="16"/>
    </row>
    <row r="50" spans="1:8" x14ac:dyDescent="0.25">
      <c r="A50" s="16"/>
      <c r="B50" s="41"/>
      <c r="C50" s="6"/>
      <c r="D50" s="18"/>
      <c r="E50" s="16"/>
      <c r="F50" s="16"/>
      <c r="G50" s="16"/>
      <c r="H50" s="16"/>
    </row>
    <row r="51" spans="1:8" x14ac:dyDescent="0.25">
      <c r="A51" s="16"/>
      <c r="B51" s="41"/>
      <c r="C51" s="6"/>
      <c r="D51" s="18"/>
      <c r="E51" s="16"/>
      <c r="F51" s="16"/>
      <c r="G51" s="16"/>
      <c r="H51" s="16"/>
    </row>
    <row r="52" spans="1:8" x14ac:dyDescent="0.25">
      <c r="A52" s="16"/>
      <c r="B52" s="41"/>
      <c r="C52" s="6"/>
      <c r="D52" s="18"/>
      <c r="E52" s="16"/>
      <c r="F52" s="16"/>
      <c r="G52" s="16"/>
      <c r="H52" s="16"/>
    </row>
    <row r="53" spans="1:8" x14ac:dyDescent="0.25">
      <c r="A53" s="16"/>
      <c r="B53" s="41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18"/>
      <c r="D54" s="18"/>
      <c r="E54" s="16"/>
      <c r="F54" s="16"/>
      <c r="G54" s="16"/>
      <c r="H54" s="16"/>
    </row>
    <row r="55" spans="1:8" x14ac:dyDescent="0.25">
      <c r="A55" s="16"/>
      <c r="B55" s="40"/>
      <c r="C55" s="16"/>
      <c r="D55" s="16"/>
      <c r="E55" s="16"/>
      <c r="F55" s="16"/>
      <c r="G55" s="16"/>
      <c r="H55" s="16"/>
    </row>
    <row r="56" spans="1:8" x14ac:dyDescent="0.25">
      <c r="A56" s="16"/>
      <c r="B56" s="16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G25 E25 D41:D47 C27:C28 C41:C53 C25 C11:C20 E11:E20 G11:G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G11:G13 G14:G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1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1" t="s">
        <v>59</v>
      </c>
      <c r="B7" s="74" t="s">
        <v>10</v>
      </c>
      <c r="C7" s="69" t="s">
        <v>54</v>
      </c>
      <c r="D7" s="69"/>
      <c r="E7" s="69"/>
      <c r="F7" s="69"/>
      <c r="G7" s="69"/>
      <c r="H7" s="69" t="s">
        <v>55</v>
      </c>
      <c r="I7" s="69"/>
      <c r="J7" s="69"/>
      <c r="K7" s="69"/>
      <c r="L7" s="70"/>
    </row>
    <row r="8" spans="1:12" s="27" customFormat="1" ht="21.75" customHeight="1" x14ac:dyDescent="0.25">
      <c r="A8" s="72"/>
      <c r="B8" s="75"/>
      <c r="C8" s="78" t="s">
        <v>26</v>
      </c>
      <c r="D8" s="78"/>
      <c r="E8" s="79" t="s">
        <v>60</v>
      </c>
      <c r="F8" s="75" t="s">
        <v>57</v>
      </c>
      <c r="G8" s="75"/>
      <c r="H8" s="78" t="s">
        <v>26</v>
      </c>
      <c r="I8" s="78"/>
      <c r="J8" s="79" t="s">
        <v>61</v>
      </c>
      <c r="K8" s="75" t="s">
        <v>57</v>
      </c>
      <c r="L8" s="77"/>
    </row>
    <row r="9" spans="1:12" ht="19.5" customHeight="1" thickBot="1" x14ac:dyDescent="0.3">
      <c r="A9" s="73"/>
      <c r="B9" s="76"/>
      <c r="C9" s="48" t="s">
        <v>65</v>
      </c>
      <c r="D9" s="48" t="s">
        <v>74</v>
      </c>
      <c r="E9" s="80"/>
      <c r="F9" s="32" t="s">
        <v>67</v>
      </c>
      <c r="G9" s="32" t="s">
        <v>75</v>
      </c>
      <c r="H9" s="48" t="s">
        <v>65</v>
      </c>
      <c r="I9" s="48" t="s">
        <v>74</v>
      </c>
      <c r="J9" s="80"/>
      <c r="K9" s="32" t="s">
        <v>67</v>
      </c>
      <c r="L9" s="33" t="s">
        <v>75</v>
      </c>
    </row>
    <row r="10" spans="1:12" ht="16.5" customHeight="1" x14ac:dyDescent="0.25">
      <c r="A10" s="51" t="s">
        <v>27</v>
      </c>
      <c r="B10" s="7" t="s">
        <v>63</v>
      </c>
      <c r="C10" s="59">
        <v>28680802</v>
      </c>
      <c r="D10" s="59"/>
      <c r="E10" s="43">
        <f>IFERROR((D10-C10)/C10*100, "-")</f>
        <v>-100</v>
      </c>
      <c r="F10" s="43">
        <f t="shared" ref="F10:G17" si="0">C10/C$32*100</f>
        <v>13.598634192892019</v>
      </c>
      <c r="G10" s="43" t="e">
        <f t="shared" si="0"/>
        <v>#DIV/0!</v>
      </c>
      <c r="H10" s="59">
        <v>2177349</v>
      </c>
      <c r="I10" s="5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1" t="s">
        <v>28</v>
      </c>
      <c r="B11" s="7" t="s">
        <v>0</v>
      </c>
      <c r="C11" s="59">
        <v>13266562</v>
      </c>
      <c r="D11" s="59"/>
      <c r="E11" s="43">
        <f>IFERROR((D11-C11)/C11*100, "-")</f>
        <v>-100</v>
      </c>
      <c r="F11" s="43">
        <f t="shared" si="0"/>
        <v>6.2901701157213772</v>
      </c>
      <c r="G11" s="43" t="e">
        <f t="shared" si="0"/>
        <v>#DIV/0!</v>
      </c>
      <c r="H11" s="59">
        <v>0</v>
      </c>
      <c r="I11" s="5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1" t="s">
        <v>29</v>
      </c>
      <c r="B12" s="7" t="s">
        <v>21</v>
      </c>
      <c r="C12" s="59">
        <v>2126555</v>
      </c>
      <c r="D12" s="59"/>
      <c r="E12" s="43">
        <f t="shared" ref="E12:E31" si="4">IFERROR((D12-C12)/C12*100, "-")</f>
        <v>-100</v>
      </c>
      <c r="F12" s="43">
        <f t="shared" si="0"/>
        <v>1.0082787620815306</v>
      </c>
      <c r="G12" s="43" t="e">
        <f t="shared" si="0"/>
        <v>#DIV/0!</v>
      </c>
      <c r="H12" s="59">
        <v>0</v>
      </c>
      <c r="I12" s="5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1" t="s">
        <v>30</v>
      </c>
      <c r="B13" s="7" t="s">
        <v>12</v>
      </c>
      <c r="C13" s="59">
        <v>2749392</v>
      </c>
      <c r="D13" s="59"/>
      <c r="E13" s="43">
        <f t="shared" si="4"/>
        <v>-100</v>
      </c>
      <c r="F13" s="43">
        <f t="shared" si="0"/>
        <v>1.3035889324456051</v>
      </c>
      <c r="G13" s="43" t="e">
        <f t="shared" si="0"/>
        <v>#DIV/0!</v>
      </c>
      <c r="H13" s="59">
        <v>0</v>
      </c>
      <c r="I13" s="5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1" t="s">
        <v>31</v>
      </c>
      <c r="B14" s="7" t="s">
        <v>1</v>
      </c>
      <c r="C14" s="59">
        <v>4439577</v>
      </c>
      <c r="D14" s="59"/>
      <c r="E14" s="43">
        <f t="shared" si="4"/>
        <v>-100</v>
      </c>
      <c r="F14" s="43">
        <f t="shared" si="0"/>
        <v>2.1049684591866353</v>
      </c>
      <c r="G14" s="43" t="e">
        <f t="shared" si="0"/>
        <v>#DIV/0!</v>
      </c>
      <c r="H14" s="59">
        <v>0</v>
      </c>
      <c r="I14" s="5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1" t="s">
        <v>32</v>
      </c>
      <c r="B15" s="7" t="s">
        <v>24</v>
      </c>
      <c r="C15" s="59">
        <v>16999983</v>
      </c>
      <c r="D15" s="59"/>
      <c r="E15" s="43">
        <f t="shared" si="4"/>
        <v>-100</v>
      </c>
      <c r="F15" s="43">
        <f t="shared" si="0"/>
        <v>8.0603237699693011</v>
      </c>
      <c r="G15" s="43" t="e">
        <f t="shared" si="0"/>
        <v>#DIV/0!</v>
      </c>
      <c r="H15" s="59">
        <v>0</v>
      </c>
      <c r="I15" s="5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1" t="s">
        <v>33</v>
      </c>
      <c r="B16" s="7" t="s">
        <v>2</v>
      </c>
      <c r="C16" s="59">
        <v>22196298</v>
      </c>
      <c r="D16" s="59"/>
      <c r="E16" s="43">
        <f t="shared" si="4"/>
        <v>-100</v>
      </c>
      <c r="F16" s="43">
        <f t="shared" si="0"/>
        <v>10.52408984024996</v>
      </c>
      <c r="G16" s="43" t="e">
        <f t="shared" si="0"/>
        <v>#DIV/0!</v>
      </c>
      <c r="H16" s="59">
        <v>4288086</v>
      </c>
      <c r="I16" s="5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1" t="s">
        <v>34</v>
      </c>
      <c r="B17" s="7" t="s">
        <v>13</v>
      </c>
      <c r="C17" s="59">
        <v>1522440</v>
      </c>
      <c r="D17" s="59"/>
      <c r="E17" s="43">
        <f t="shared" si="4"/>
        <v>-100</v>
      </c>
      <c r="F17" s="43">
        <f t="shared" si="0"/>
        <v>0.7218453877484502</v>
      </c>
      <c r="G17" s="43" t="e">
        <f t="shared" si="0"/>
        <v>#DIV/0!</v>
      </c>
      <c r="H17" s="59">
        <v>0</v>
      </c>
      <c r="I17" s="5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1" t="s">
        <v>35</v>
      </c>
      <c r="B18" s="7" t="s">
        <v>14</v>
      </c>
      <c r="C18" s="59">
        <v>3121970</v>
      </c>
      <c r="D18" s="59"/>
      <c r="E18" s="43">
        <f t="shared" ref="E18" si="5">IFERROR((D18-C18)/C18*100, "-")</f>
        <v>-100</v>
      </c>
      <c r="F18" s="43">
        <f t="shared" ref="F18" si="6">C18/C$32*100</f>
        <v>1.4802420096614837</v>
      </c>
      <c r="G18" s="43" t="e">
        <f t="shared" ref="G18" si="7">D18/D$32*100</f>
        <v>#DIV/0!</v>
      </c>
      <c r="H18" s="59">
        <v>0</v>
      </c>
      <c r="I18" s="5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1" t="s">
        <v>36</v>
      </c>
      <c r="B19" s="7" t="s">
        <v>3</v>
      </c>
      <c r="C19" s="59">
        <v>27208327</v>
      </c>
      <c r="D19" s="59"/>
      <c r="E19" s="43">
        <f t="shared" si="4"/>
        <v>-100</v>
      </c>
      <c r="F19" s="43">
        <f>C19/C$32*100</f>
        <v>12.900479068667156</v>
      </c>
      <c r="G19" s="43" t="e">
        <f>D19/D$32*100</f>
        <v>#DIV/0!</v>
      </c>
      <c r="H19" s="59">
        <v>0</v>
      </c>
      <c r="I19" s="5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1" t="s">
        <v>37</v>
      </c>
      <c r="B20" s="7" t="s">
        <v>23</v>
      </c>
      <c r="C20" s="59">
        <v>491396</v>
      </c>
      <c r="D20" s="59"/>
      <c r="E20" s="43">
        <f>IFERROR((D20-C20)/C20*100, "-")</f>
        <v>-100</v>
      </c>
      <c r="F20" s="43" t="s">
        <v>72</v>
      </c>
      <c r="G20" s="43" t="e">
        <f t="shared" ref="G20:G31" si="8">D20/D$32*100</f>
        <v>#DIV/0!</v>
      </c>
      <c r="H20" s="59">
        <v>0</v>
      </c>
      <c r="I20" s="5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1" t="s">
        <v>38</v>
      </c>
      <c r="B21" s="7" t="s">
        <v>4</v>
      </c>
      <c r="C21" s="59">
        <v>13237492</v>
      </c>
      <c r="D21" s="59"/>
      <c r="E21" s="43">
        <f t="shared" si="4"/>
        <v>-100</v>
      </c>
      <c r="F21" s="43">
        <f>C21/C$32*100</f>
        <v>6.276386948291564</v>
      </c>
      <c r="G21" s="43" t="e">
        <f t="shared" si="8"/>
        <v>#DIV/0!</v>
      </c>
      <c r="H21" s="59">
        <v>13619267</v>
      </c>
      <c r="I21" s="5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1" t="s">
        <v>39</v>
      </c>
      <c r="B22" s="7" t="s">
        <v>18</v>
      </c>
      <c r="C22" s="59">
        <v>1806278</v>
      </c>
      <c r="D22" s="59"/>
      <c r="E22" s="43">
        <f>IFERROR((D22-C22)/C22*100, "-")</f>
        <v>-100</v>
      </c>
      <c r="F22" s="43">
        <f>C22/C$32*100</f>
        <v>0.85642353281015682</v>
      </c>
      <c r="G22" s="43" t="e">
        <f t="shared" si="8"/>
        <v>#DIV/0!</v>
      </c>
      <c r="H22" s="59">
        <v>0</v>
      </c>
      <c r="I22" s="5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1" t="s">
        <v>40</v>
      </c>
      <c r="B23" s="7" t="s">
        <v>11</v>
      </c>
      <c r="C23" s="59">
        <v>4279393</v>
      </c>
      <c r="D23" s="59"/>
      <c r="E23" s="43">
        <f>IFERROR((D23-C23)/C23*100, "-")</f>
        <v>-100</v>
      </c>
      <c r="F23" s="43">
        <f>C23/C$32*100</f>
        <v>2.0290192713098731</v>
      </c>
      <c r="G23" s="43" t="e">
        <f t="shared" si="8"/>
        <v>#DIV/0!</v>
      </c>
      <c r="H23" s="59">
        <v>0</v>
      </c>
      <c r="I23" s="5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1" t="s">
        <v>41</v>
      </c>
      <c r="B24" s="7" t="s">
        <v>66</v>
      </c>
      <c r="C24" s="59">
        <v>1763207</v>
      </c>
      <c r="D24" s="59"/>
      <c r="E24" s="43">
        <f>IFERROR((D24-C24)/C24*100, "-")</f>
        <v>-100</v>
      </c>
      <c r="F24" s="43" t="s">
        <v>72</v>
      </c>
      <c r="G24" s="43" t="e">
        <f t="shared" si="8"/>
        <v>#DIV/0!</v>
      </c>
      <c r="H24" s="59"/>
      <c r="I24" s="5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1" t="s">
        <v>71</v>
      </c>
      <c r="B25" s="7" t="s">
        <v>5</v>
      </c>
      <c r="C25" s="59">
        <v>32253873</v>
      </c>
      <c r="D25" s="59"/>
      <c r="E25" s="43">
        <f t="shared" si="4"/>
        <v>-100</v>
      </c>
      <c r="F25" s="43">
        <f t="shared" ref="F25:F31" si="9">C25/C$32*100</f>
        <v>15.292759952493542</v>
      </c>
      <c r="G25" s="43" t="e">
        <f t="shared" si="8"/>
        <v>#DIV/0!</v>
      </c>
      <c r="H25" s="59">
        <v>2484413</v>
      </c>
      <c r="I25" s="5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1" t="s">
        <v>43</v>
      </c>
      <c r="B26" s="7" t="s">
        <v>6</v>
      </c>
      <c r="C26" s="59">
        <v>16874018</v>
      </c>
      <c r="D26" s="59"/>
      <c r="E26" s="43">
        <f t="shared" si="4"/>
        <v>-100</v>
      </c>
      <c r="F26" s="43">
        <f t="shared" si="9"/>
        <v>8.0005990817926023</v>
      </c>
      <c r="G26" s="43" t="e">
        <f t="shared" si="8"/>
        <v>#DIV/0!</v>
      </c>
      <c r="H26" s="59">
        <v>6435953</v>
      </c>
      <c r="I26" s="5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1" t="s">
        <v>44</v>
      </c>
      <c r="B27" s="7" t="s">
        <v>7</v>
      </c>
      <c r="C27" s="59">
        <v>11620643</v>
      </c>
      <c r="D27" s="59"/>
      <c r="E27" s="43">
        <f t="shared" si="4"/>
        <v>-100</v>
      </c>
      <c r="F27" s="43">
        <f t="shared" si="9"/>
        <v>5.5097787447921185</v>
      </c>
      <c r="G27" s="43" t="e">
        <f t="shared" si="8"/>
        <v>#DIV/0!</v>
      </c>
      <c r="H27" s="59">
        <v>13704200</v>
      </c>
      <c r="I27" s="5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1" t="s">
        <v>45</v>
      </c>
      <c r="B28" s="7" t="s">
        <v>8</v>
      </c>
      <c r="C28" s="59">
        <v>0</v>
      </c>
      <c r="D28" s="59"/>
      <c r="E28" s="43" t="str">
        <f t="shared" si="4"/>
        <v>-</v>
      </c>
      <c r="F28" s="43">
        <f t="shared" si="9"/>
        <v>0</v>
      </c>
      <c r="G28" s="43" t="e">
        <f t="shared" si="8"/>
        <v>#DIV/0!</v>
      </c>
      <c r="H28" s="59">
        <v>0</v>
      </c>
      <c r="I28" s="5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1" t="s">
        <v>46</v>
      </c>
      <c r="B29" s="7" t="s">
        <v>68</v>
      </c>
      <c r="C29" s="59">
        <v>103869</v>
      </c>
      <c r="D29" s="59"/>
      <c r="E29" s="43">
        <f>IFERROR((D29-C29)/C29*100, "-")</f>
        <v>-100</v>
      </c>
      <c r="F29" s="43">
        <f t="shared" si="9"/>
        <v>4.9248153345973419E-2</v>
      </c>
      <c r="G29" s="43" t="e">
        <f t="shared" si="8"/>
        <v>#DIV/0!</v>
      </c>
      <c r="H29" s="59">
        <v>13661450</v>
      </c>
      <c r="I29" s="5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1" t="s">
        <v>47</v>
      </c>
      <c r="B30" s="7" t="s">
        <v>25</v>
      </c>
      <c r="C30" s="59">
        <v>6167356</v>
      </c>
      <c r="D30" s="59"/>
      <c r="E30" s="43">
        <f t="shared" si="4"/>
        <v>-100</v>
      </c>
      <c r="F30" s="43">
        <f t="shared" si="9"/>
        <v>2.924172698564627</v>
      </c>
      <c r="G30" s="43" t="e">
        <f t="shared" si="8"/>
        <v>#DIV/0!</v>
      </c>
      <c r="H30" s="59">
        <v>650092</v>
      </c>
      <c r="I30" s="5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1" t="s">
        <v>48</v>
      </c>
      <c r="B31" s="7" t="s">
        <v>9</v>
      </c>
      <c r="C31" s="59">
        <v>0</v>
      </c>
      <c r="D31" s="59"/>
      <c r="E31" s="43" t="str">
        <f t="shared" si="4"/>
        <v>-</v>
      </c>
      <c r="F31" s="43">
        <f t="shared" si="9"/>
        <v>0</v>
      </c>
      <c r="G31" s="43" t="e">
        <f t="shared" si="8"/>
        <v>#DIV/0!</v>
      </c>
      <c r="H31" s="59">
        <v>0</v>
      </c>
      <c r="I31" s="5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7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39"/>
    </row>
    <row r="40" spans="1:12" x14ac:dyDescent="0.25">
      <c r="A40" s="18"/>
      <c r="B40" s="39"/>
    </row>
    <row r="41" spans="1:12" x14ac:dyDescent="0.25">
      <c r="A41" s="18"/>
      <c r="B41" s="39"/>
    </row>
    <row r="42" spans="1:12" x14ac:dyDescent="0.25">
      <c r="A42" s="18"/>
      <c r="B42" s="39"/>
    </row>
    <row r="43" spans="1:12" x14ac:dyDescent="0.25">
      <c r="A43" s="18"/>
      <c r="B43" s="39"/>
      <c r="C43" s="39"/>
      <c r="D43" s="18"/>
      <c r="E43" s="18"/>
      <c r="F43" s="18"/>
      <c r="G43" s="18"/>
    </row>
    <row r="44" spans="1:12" x14ac:dyDescent="0.25">
      <c r="A44" s="18"/>
      <c r="B44" s="39"/>
      <c r="C44" s="39"/>
      <c r="D44" s="18"/>
      <c r="E44" s="18"/>
      <c r="F44" s="18"/>
      <c r="G44" s="18"/>
    </row>
    <row r="45" spans="1:12" x14ac:dyDescent="0.25">
      <c r="A45" s="18"/>
      <c r="B45" s="39"/>
      <c r="C45" s="39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1"/>
      <c r="C52" s="6"/>
      <c r="D52" s="6"/>
      <c r="E52" s="38"/>
      <c r="F52" s="39"/>
      <c r="G52" s="39"/>
      <c r="H52" s="16"/>
      <c r="I52" s="16"/>
      <c r="J52" s="16"/>
      <c r="K52" s="16"/>
      <c r="L52" s="16"/>
    </row>
    <row r="53" spans="1:12" x14ac:dyDescent="0.25">
      <c r="A53" s="16"/>
      <c r="B53" s="41"/>
      <c r="C53" s="6"/>
      <c r="D53" s="6"/>
      <c r="E53" s="38"/>
      <c r="F53" s="39"/>
      <c r="G53" s="39"/>
      <c r="H53" s="16"/>
      <c r="I53" s="16"/>
      <c r="J53" s="16"/>
      <c r="K53" s="16"/>
      <c r="L53" s="16"/>
    </row>
    <row r="54" spans="1:12" x14ac:dyDescent="0.25">
      <c r="A54" s="16"/>
      <c r="B54" s="41"/>
      <c r="C54" s="6"/>
      <c r="D54" s="6"/>
      <c r="E54" s="38"/>
      <c r="F54" s="39"/>
      <c r="G54" s="39"/>
      <c r="H54" s="16"/>
      <c r="I54" s="16"/>
      <c r="J54" s="16"/>
      <c r="K54" s="16"/>
      <c r="L54" s="16"/>
    </row>
    <row r="55" spans="1:12" x14ac:dyDescent="0.25">
      <c r="A55" s="16"/>
      <c r="B55" s="41"/>
      <c r="C55" s="6"/>
      <c r="D55" s="6"/>
      <c r="E55" s="38"/>
      <c r="F55" s="39"/>
      <c r="G55" s="39"/>
      <c r="H55" s="16"/>
      <c r="I55" s="16"/>
      <c r="J55" s="16"/>
      <c r="K55" s="16"/>
      <c r="L55" s="16"/>
    </row>
    <row r="56" spans="1:12" x14ac:dyDescent="0.25">
      <c r="A56" s="16"/>
      <c r="B56" s="41"/>
      <c r="C56" s="6"/>
      <c r="D56" s="6"/>
      <c r="E56" s="38"/>
      <c r="F56" s="39"/>
      <c r="G56" s="39"/>
      <c r="H56" s="16"/>
      <c r="I56" s="16"/>
      <c r="J56" s="16"/>
      <c r="K56" s="16"/>
      <c r="L56" s="16"/>
    </row>
    <row r="57" spans="1:12" x14ac:dyDescent="0.25">
      <c r="A57" s="16"/>
      <c r="B57" s="41"/>
      <c r="C57" s="6"/>
      <c r="D57" s="6"/>
      <c r="E57" s="38"/>
      <c r="F57" s="39"/>
      <c r="G57" s="39"/>
      <c r="H57" s="16"/>
      <c r="I57" s="16"/>
      <c r="J57" s="16"/>
      <c r="K57" s="16"/>
      <c r="L57" s="16"/>
    </row>
    <row r="58" spans="1:12" x14ac:dyDescent="0.25">
      <c r="A58" s="16"/>
      <c r="B58" s="41"/>
      <c r="C58" s="6"/>
      <c r="D58" s="6"/>
      <c r="E58" s="38"/>
      <c r="F58" s="39"/>
      <c r="G58" s="39"/>
      <c r="H58" s="16"/>
      <c r="I58" s="16"/>
      <c r="J58" s="16"/>
      <c r="K58" s="16"/>
      <c r="L58" s="16"/>
    </row>
    <row r="59" spans="1:12" x14ac:dyDescent="0.25">
      <c r="A59" s="16"/>
      <c r="B59" s="41"/>
      <c r="C59" s="6"/>
      <c r="D59" s="6"/>
      <c r="E59" s="42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1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1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1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1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1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2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0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1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1" t="s">
        <v>59</v>
      </c>
      <c r="B8" s="74" t="s">
        <v>10</v>
      </c>
      <c r="C8" s="69" t="s">
        <v>78</v>
      </c>
      <c r="D8" s="69"/>
      <c r="E8" s="69" t="s">
        <v>77</v>
      </c>
      <c r="F8" s="69"/>
      <c r="G8" s="69" t="s">
        <v>79</v>
      </c>
      <c r="H8" s="70"/>
    </row>
    <row r="9" spans="1:8" ht="21" customHeight="1" x14ac:dyDescent="0.25">
      <c r="A9" s="72"/>
      <c r="B9" s="75"/>
      <c r="C9" s="75" t="s">
        <v>84</v>
      </c>
      <c r="D9" s="75"/>
      <c r="E9" s="75" t="s">
        <v>84</v>
      </c>
      <c r="F9" s="75"/>
      <c r="G9" s="75" t="s">
        <v>84</v>
      </c>
      <c r="H9" s="77"/>
    </row>
    <row r="10" spans="1:8" ht="18.75" customHeight="1" thickBot="1" x14ac:dyDescent="0.3">
      <c r="A10" s="73"/>
      <c r="B10" s="76"/>
      <c r="C10" s="64" t="s">
        <v>26</v>
      </c>
      <c r="D10" s="62" t="s">
        <v>76</v>
      </c>
      <c r="E10" s="64" t="s">
        <v>26</v>
      </c>
      <c r="F10" s="62" t="s">
        <v>76</v>
      </c>
      <c r="G10" s="64" t="s">
        <v>26</v>
      </c>
      <c r="H10" s="63" t="s">
        <v>76</v>
      </c>
    </row>
    <row r="11" spans="1:8" x14ac:dyDescent="0.25">
      <c r="A11" s="15" t="s">
        <v>27</v>
      </c>
      <c r="B11" s="7" t="s">
        <v>12</v>
      </c>
      <c r="C11" s="59">
        <v>13511837.699999999</v>
      </c>
      <c r="D11" s="68">
        <f t="shared" ref="D11:D24" si="0">C11/C$25*100</f>
        <v>5.8520746103283079</v>
      </c>
      <c r="E11" s="59">
        <v>0</v>
      </c>
      <c r="F11" s="68">
        <f t="shared" ref="F11:F24" si="1">E11/E$25*100</f>
        <v>0</v>
      </c>
      <c r="G11" s="59">
        <f>C11+E11</f>
        <v>13511837.699999999</v>
      </c>
      <c r="H11" s="68">
        <f>G11/G$25*100</f>
        <v>5.3776277024894856</v>
      </c>
    </row>
    <row r="12" spans="1:8" x14ac:dyDescent="0.25">
      <c r="A12" s="15" t="s">
        <v>28</v>
      </c>
      <c r="B12" s="7" t="s">
        <v>13</v>
      </c>
      <c r="C12" s="59">
        <v>20950048.550000001</v>
      </c>
      <c r="D12" s="68">
        <f t="shared" si="0"/>
        <v>9.0736175142630966</v>
      </c>
      <c r="E12" s="59">
        <v>0</v>
      </c>
      <c r="F12" s="68">
        <f t="shared" si="1"/>
        <v>0</v>
      </c>
      <c r="G12" s="59">
        <f t="shared" ref="G12:G24" si="2">C12+E12</f>
        <v>20950048.550000001</v>
      </c>
      <c r="H12" s="68">
        <f t="shared" ref="H12:H24" si="3">G12/G$25*100</f>
        <v>8.3379895431233386</v>
      </c>
    </row>
    <row r="13" spans="1:8" x14ac:dyDescent="0.25">
      <c r="A13" s="15" t="s">
        <v>29</v>
      </c>
      <c r="B13" s="7" t="s">
        <v>14</v>
      </c>
      <c r="C13" s="59">
        <v>25305080.02</v>
      </c>
      <c r="D13" s="68">
        <f t="shared" si="0"/>
        <v>10.95981313462403</v>
      </c>
      <c r="E13" s="59">
        <v>0</v>
      </c>
      <c r="F13" s="68">
        <f t="shared" si="1"/>
        <v>0</v>
      </c>
      <c r="G13" s="59">
        <f t="shared" si="2"/>
        <v>25305080.02</v>
      </c>
      <c r="H13" s="68">
        <f t="shared" si="3"/>
        <v>10.071265089963683</v>
      </c>
    </row>
    <row r="14" spans="1:8" x14ac:dyDescent="0.25">
      <c r="A14" s="15" t="s">
        <v>30</v>
      </c>
      <c r="B14" s="7" t="s">
        <v>23</v>
      </c>
      <c r="C14" s="59">
        <v>11172912.890000001</v>
      </c>
      <c r="D14" s="68">
        <f t="shared" si="0"/>
        <v>4.8390693626359118</v>
      </c>
      <c r="E14" s="59">
        <v>0</v>
      </c>
      <c r="F14" s="68">
        <f t="shared" si="1"/>
        <v>0</v>
      </c>
      <c r="G14" s="59">
        <f t="shared" si="2"/>
        <v>11172912.890000001</v>
      </c>
      <c r="H14" s="68">
        <f t="shared" si="3"/>
        <v>4.4467501171040462</v>
      </c>
    </row>
    <row r="15" spans="1:8" x14ac:dyDescent="0.25">
      <c r="A15" s="15" t="s">
        <v>31</v>
      </c>
      <c r="B15" s="7" t="s">
        <v>16</v>
      </c>
      <c r="C15" s="59">
        <v>10832026.73</v>
      </c>
      <c r="D15" s="68">
        <f t="shared" si="0"/>
        <v>4.6914291018334664</v>
      </c>
      <c r="E15" s="59">
        <v>18371627.800000001</v>
      </c>
      <c r="F15" s="68">
        <f t="shared" si="1"/>
        <v>90.187465976270801</v>
      </c>
      <c r="G15" s="59">
        <f t="shared" si="2"/>
        <v>29203654.530000001</v>
      </c>
      <c r="H15" s="68">
        <f t="shared" si="3"/>
        <v>11.622873594349093</v>
      </c>
    </row>
    <row r="16" spans="1:8" x14ac:dyDescent="0.25">
      <c r="A16" s="15" t="s">
        <v>32</v>
      </c>
      <c r="B16" s="7" t="s">
        <v>17</v>
      </c>
      <c r="C16" s="59">
        <v>9265856.8399999999</v>
      </c>
      <c r="D16" s="68">
        <f t="shared" si="0"/>
        <v>4.0131095976900966</v>
      </c>
      <c r="E16" s="59">
        <v>0</v>
      </c>
      <c r="F16" s="68">
        <f t="shared" si="1"/>
        <v>0</v>
      </c>
      <c r="G16" s="59">
        <f t="shared" si="2"/>
        <v>9265856.8399999999</v>
      </c>
      <c r="H16" s="68">
        <f t="shared" si="3"/>
        <v>3.687753622890666</v>
      </c>
    </row>
    <row r="17" spans="1:8" x14ac:dyDescent="0.25">
      <c r="A17" s="15" t="s">
        <v>33</v>
      </c>
      <c r="B17" s="7" t="s">
        <v>18</v>
      </c>
      <c r="C17" s="59">
        <v>18369191.609999999</v>
      </c>
      <c r="D17" s="68">
        <f t="shared" si="0"/>
        <v>7.9558297116858325</v>
      </c>
      <c r="E17" s="59">
        <v>0</v>
      </c>
      <c r="F17" s="68">
        <f t="shared" si="1"/>
        <v>0</v>
      </c>
      <c r="G17" s="59">
        <f t="shared" si="2"/>
        <v>18369191.609999999</v>
      </c>
      <c r="H17" s="68">
        <f t="shared" si="3"/>
        <v>7.3108244687007637</v>
      </c>
    </row>
    <row r="18" spans="1:8" x14ac:dyDescent="0.25">
      <c r="A18" s="15" t="s">
        <v>34</v>
      </c>
      <c r="B18" s="7" t="s">
        <v>19</v>
      </c>
      <c r="C18" s="59">
        <v>16155540.789999999</v>
      </c>
      <c r="D18" s="68">
        <f t="shared" si="0"/>
        <v>6.9970815349034519</v>
      </c>
      <c r="E18" s="59">
        <v>0</v>
      </c>
      <c r="F18" s="68">
        <f t="shared" si="1"/>
        <v>0</v>
      </c>
      <c r="G18" s="59">
        <f t="shared" si="2"/>
        <v>16155540.789999999</v>
      </c>
      <c r="H18" s="68">
        <f t="shared" si="3"/>
        <v>6.4298051552974815</v>
      </c>
    </row>
    <row r="19" spans="1:8" x14ac:dyDescent="0.25">
      <c r="A19" s="15" t="s">
        <v>35</v>
      </c>
      <c r="B19" s="7" t="s">
        <v>11</v>
      </c>
      <c r="C19" s="59">
        <v>25421075.759999998</v>
      </c>
      <c r="D19" s="68">
        <f t="shared" si="0"/>
        <v>11.010051728369145</v>
      </c>
      <c r="E19" s="59">
        <v>0</v>
      </c>
      <c r="F19" s="68">
        <f t="shared" si="1"/>
        <v>0</v>
      </c>
      <c r="G19" s="59">
        <f t="shared" si="2"/>
        <v>25421075.759999998</v>
      </c>
      <c r="H19" s="68">
        <f t="shared" si="3"/>
        <v>10.117430675922044</v>
      </c>
    </row>
    <row r="20" spans="1:8" x14ac:dyDescent="0.25">
      <c r="A20" s="15" t="s">
        <v>36</v>
      </c>
      <c r="B20" s="7" t="s">
        <v>15</v>
      </c>
      <c r="C20" s="65">
        <v>11246378.029999999</v>
      </c>
      <c r="D20" s="68">
        <f t="shared" si="0"/>
        <v>4.8708876459874215</v>
      </c>
      <c r="E20" s="59">
        <v>0</v>
      </c>
      <c r="F20" s="68">
        <f t="shared" si="1"/>
        <v>0</v>
      </c>
      <c r="G20" s="59">
        <f t="shared" si="2"/>
        <v>11246378.029999999</v>
      </c>
      <c r="H20" s="68">
        <f t="shared" si="3"/>
        <v>4.4759887877277515</v>
      </c>
    </row>
    <row r="21" spans="1:8" x14ac:dyDescent="0.25">
      <c r="A21" s="15" t="s">
        <v>37</v>
      </c>
      <c r="B21" s="7" t="s">
        <v>66</v>
      </c>
      <c r="C21" s="59">
        <v>21163064.689999998</v>
      </c>
      <c r="D21" s="68">
        <f t="shared" si="0"/>
        <v>9.1658763447909468</v>
      </c>
      <c r="E21" s="59">
        <v>0</v>
      </c>
      <c r="F21" s="68">
        <f t="shared" si="1"/>
        <v>0</v>
      </c>
      <c r="G21" s="59">
        <f t="shared" si="2"/>
        <v>21163064.689999998</v>
      </c>
      <c r="H21" s="68">
        <f t="shared" si="3"/>
        <v>8.4227686472670591</v>
      </c>
    </row>
    <row r="22" spans="1:8" x14ac:dyDescent="0.25">
      <c r="A22" s="15" t="s">
        <v>38</v>
      </c>
      <c r="B22" s="7" t="s">
        <v>22</v>
      </c>
      <c r="C22" s="59">
        <v>3172046.95</v>
      </c>
      <c r="D22" s="68">
        <f t="shared" si="0"/>
        <v>1.3738364707314645</v>
      </c>
      <c r="E22" s="59">
        <v>0</v>
      </c>
      <c r="F22" s="68">
        <f t="shared" si="1"/>
        <v>0</v>
      </c>
      <c r="G22" s="59">
        <f t="shared" si="2"/>
        <v>3172046.95</v>
      </c>
      <c r="H22" s="68">
        <f t="shared" si="3"/>
        <v>1.2624550361434019</v>
      </c>
    </row>
    <row r="23" spans="1:8" x14ac:dyDescent="0.25">
      <c r="A23" s="15" t="s">
        <v>39</v>
      </c>
      <c r="B23" s="7" t="s">
        <v>20</v>
      </c>
      <c r="C23" s="59">
        <v>10057340.76</v>
      </c>
      <c r="D23" s="68">
        <f t="shared" si="0"/>
        <v>4.35590700656625</v>
      </c>
      <c r="E23" s="59">
        <v>0</v>
      </c>
      <c r="F23" s="68">
        <f t="shared" si="1"/>
        <v>0</v>
      </c>
      <c r="G23" s="59">
        <f t="shared" si="2"/>
        <v>10057340.76</v>
      </c>
      <c r="H23" s="68">
        <f t="shared" si="3"/>
        <v>4.002759320025925</v>
      </c>
    </row>
    <row r="24" spans="1:8" x14ac:dyDescent="0.25">
      <c r="A24" s="15" t="s">
        <v>40</v>
      </c>
      <c r="B24" s="7" t="s">
        <v>25</v>
      </c>
      <c r="C24" s="59">
        <v>34267301.899999999</v>
      </c>
      <c r="D24" s="68">
        <f t="shared" si="0"/>
        <v>14.841416235590588</v>
      </c>
      <c r="E24" s="59">
        <v>1998861.16</v>
      </c>
      <c r="F24" s="68">
        <f t="shared" si="1"/>
        <v>9.8125340237291976</v>
      </c>
      <c r="G24" s="59">
        <f t="shared" si="2"/>
        <v>36266163.059999995</v>
      </c>
      <c r="H24" s="68">
        <f t="shared" si="3"/>
        <v>14.433708238995266</v>
      </c>
    </row>
    <row r="25" spans="1:8" x14ac:dyDescent="0.25">
      <c r="A25" s="3"/>
      <c r="B25" s="4" t="s">
        <v>56</v>
      </c>
      <c r="C25" s="67">
        <f>SUM(C11:C24)</f>
        <v>230889703.21999997</v>
      </c>
      <c r="D25" s="29">
        <f t="shared" ref="D25:H25" si="4">SUM(D11:D24)</f>
        <v>100</v>
      </c>
      <c r="E25" s="67">
        <f>SUM(E11:E24)</f>
        <v>20370488.960000001</v>
      </c>
      <c r="F25" s="29">
        <f t="shared" si="4"/>
        <v>100</v>
      </c>
      <c r="G25" s="67">
        <f t="shared" si="4"/>
        <v>251260192.17999998</v>
      </c>
      <c r="H25" s="29">
        <f t="shared" si="4"/>
        <v>100.00000000000003</v>
      </c>
    </row>
    <row r="26" spans="1:8" x14ac:dyDescent="0.25">
      <c r="D26" s="30"/>
      <c r="E26" s="30"/>
      <c r="F26" s="30"/>
      <c r="G26" s="30"/>
      <c r="H26" s="30"/>
    </row>
    <row r="27" spans="1:8" x14ac:dyDescent="0.25">
      <c r="D27" s="46"/>
    </row>
    <row r="28" spans="1:8" x14ac:dyDescent="0.25">
      <c r="B28" s="66" t="s">
        <v>80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5"/>
    </row>
    <row r="32" spans="1:8" x14ac:dyDescent="0.25">
      <c r="C32" s="6"/>
      <c r="D32" s="6"/>
      <c r="E32" s="18"/>
      <c r="G32" s="18"/>
    </row>
    <row r="33" spans="2:3" x14ac:dyDescent="0.25">
      <c r="C33" s="36"/>
    </row>
    <row r="35" spans="2:3" x14ac:dyDescent="0.25">
      <c r="C35" s="49"/>
    </row>
    <row r="36" spans="2:3" x14ac:dyDescent="0.25">
      <c r="C36" s="49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E16:E24 E11:E14 E29 C32:D32 C29:C30 G11:G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G11:G24" formula="1"/>
    <ignoredError sqref="G25 H12:H25" evalError="1"/>
    <ignoredError sqref="D25" evalError="1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1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1" t="s">
        <v>59</v>
      </c>
      <c r="B7" s="74" t="s">
        <v>10</v>
      </c>
      <c r="C7" s="69" t="s">
        <v>54</v>
      </c>
      <c r="D7" s="69"/>
      <c r="E7" s="69"/>
      <c r="F7" s="69"/>
      <c r="G7" s="69"/>
      <c r="H7" s="69" t="s">
        <v>55</v>
      </c>
      <c r="I7" s="69"/>
      <c r="J7" s="69"/>
      <c r="K7" s="69"/>
      <c r="L7" s="70"/>
    </row>
    <row r="8" spans="1:12" ht="21" customHeight="1" x14ac:dyDescent="0.25">
      <c r="A8" s="72"/>
      <c r="B8" s="75"/>
      <c r="C8" s="78" t="s">
        <v>26</v>
      </c>
      <c r="D8" s="78"/>
      <c r="E8" s="79" t="s">
        <v>60</v>
      </c>
      <c r="F8" s="75" t="s">
        <v>57</v>
      </c>
      <c r="G8" s="75"/>
      <c r="H8" s="78" t="s">
        <v>26</v>
      </c>
      <c r="I8" s="78"/>
      <c r="J8" s="79" t="s">
        <v>61</v>
      </c>
      <c r="K8" s="75" t="s">
        <v>57</v>
      </c>
      <c r="L8" s="77"/>
    </row>
    <row r="9" spans="1:12" ht="18.75" customHeight="1" thickBot="1" x14ac:dyDescent="0.3">
      <c r="A9" s="73"/>
      <c r="B9" s="76"/>
      <c r="C9" s="48" t="s">
        <v>65</v>
      </c>
      <c r="D9" s="48" t="s">
        <v>74</v>
      </c>
      <c r="E9" s="80"/>
      <c r="F9" s="32" t="s">
        <v>67</v>
      </c>
      <c r="G9" s="32" t="s">
        <v>75</v>
      </c>
      <c r="H9" s="60" t="s">
        <v>65</v>
      </c>
      <c r="I9" s="60" t="s">
        <v>74</v>
      </c>
      <c r="J9" s="80"/>
      <c r="K9" s="32" t="s">
        <v>67</v>
      </c>
      <c r="L9" s="33" t="s">
        <v>75</v>
      </c>
    </row>
    <row r="10" spans="1:12" x14ac:dyDescent="0.25">
      <c r="A10" s="15" t="s">
        <v>27</v>
      </c>
      <c r="B10" s="7" t="s">
        <v>63</v>
      </c>
      <c r="C10" s="59">
        <v>3039678</v>
      </c>
      <c r="D10" s="59"/>
      <c r="E10" s="43">
        <f t="shared" ref="E10:E31" si="0">IFERROR((D10-C10)/C$37*100, "-")</f>
        <v>-2.5515316893388253</v>
      </c>
      <c r="F10" s="43">
        <f t="shared" ref="F10:F20" si="1">C10/C$37*100</f>
        <v>2.5515316893388253</v>
      </c>
      <c r="G10" s="44" t="e">
        <f t="shared" ref="G10:G20" si="2">D10/D$37*100</f>
        <v>#DIV/0!</v>
      </c>
      <c r="H10" s="59">
        <v>19190</v>
      </c>
      <c r="I10" s="5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59">
        <v>3186682</v>
      </c>
      <c r="D11" s="59"/>
      <c r="E11" s="43">
        <f t="shared" si="0"/>
        <v>-2.6749281031890968</v>
      </c>
      <c r="F11" s="43">
        <f t="shared" si="1"/>
        <v>2.6749281031890968</v>
      </c>
      <c r="G11" s="44" t="e">
        <f t="shared" si="2"/>
        <v>#DIV/0!</v>
      </c>
      <c r="H11" s="59">
        <v>0</v>
      </c>
      <c r="I11" s="59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59">
        <v>8296822</v>
      </c>
      <c r="D12" s="59"/>
      <c r="E12" s="43">
        <f t="shared" si="0"/>
        <v>-6.9644232888495212</v>
      </c>
      <c r="F12" s="43">
        <f t="shared" si="1"/>
        <v>6.9644232888495212</v>
      </c>
      <c r="G12" s="44" t="e">
        <f t="shared" si="2"/>
        <v>#DIV/0!</v>
      </c>
      <c r="H12" s="59">
        <v>0</v>
      </c>
      <c r="I12" s="59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59">
        <v>8438781</v>
      </c>
      <c r="D13" s="59"/>
      <c r="E13" s="43">
        <f t="shared" si="0"/>
        <v>-7.0835848865867979</v>
      </c>
      <c r="F13" s="43">
        <f t="shared" si="1"/>
        <v>7.0835848865867979</v>
      </c>
      <c r="G13" s="44" t="e">
        <f t="shared" si="2"/>
        <v>#DIV/0!</v>
      </c>
      <c r="H13" s="59">
        <v>0</v>
      </c>
      <c r="I13" s="59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59">
        <v>271963</v>
      </c>
      <c r="D14" s="59"/>
      <c r="E14" s="43">
        <f t="shared" si="0"/>
        <v>-0.2282880663108576</v>
      </c>
      <c r="F14" s="43">
        <f t="shared" si="1"/>
        <v>0.2282880663108576</v>
      </c>
      <c r="G14" s="44" t="e">
        <f t="shared" si="2"/>
        <v>#DIV/0!</v>
      </c>
      <c r="H14" s="59">
        <v>0</v>
      </c>
      <c r="I14" s="59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59">
        <v>1249854</v>
      </c>
      <c r="D15" s="59"/>
      <c r="E15" s="43">
        <f t="shared" si="0"/>
        <v>-1.0491381284619254</v>
      </c>
      <c r="F15" s="43">
        <f t="shared" si="1"/>
        <v>1.0491381284619254</v>
      </c>
      <c r="G15" s="44" t="e">
        <f t="shared" si="2"/>
        <v>#DIV/0!</v>
      </c>
      <c r="H15" s="59">
        <v>0</v>
      </c>
      <c r="I15" s="59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59">
        <v>1272183</v>
      </c>
      <c r="D16" s="59"/>
      <c r="E16" s="43">
        <f t="shared" si="0"/>
        <v>-1.0678812818785857</v>
      </c>
      <c r="F16" s="43">
        <f t="shared" si="1"/>
        <v>1.0678812818785857</v>
      </c>
      <c r="G16" s="44" t="e">
        <f t="shared" si="2"/>
        <v>#DIV/0!</v>
      </c>
      <c r="H16" s="59">
        <v>81886</v>
      </c>
      <c r="I16" s="59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59">
        <v>12058470</v>
      </c>
      <c r="D17" s="59"/>
      <c r="E17" s="43">
        <f t="shared" si="0"/>
        <v>-10.121982765918478</v>
      </c>
      <c r="F17" s="43">
        <f t="shared" si="1"/>
        <v>10.121982765918478</v>
      </c>
      <c r="G17" s="44" t="e">
        <f t="shared" si="2"/>
        <v>#DIV/0!</v>
      </c>
      <c r="H17" s="59">
        <v>0</v>
      </c>
      <c r="I17" s="59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59">
        <v>11961445</v>
      </c>
      <c r="D18" s="59"/>
      <c r="E18" s="43">
        <f t="shared" si="0"/>
        <v>-10.040539151773132</v>
      </c>
      <c r="F18" s="43">
        <f t="shared" si="1"/>
        <v>10.040539151773132</v>
      </c>
      <c r="G18" s="44" t="e">
        <f t="shared" si="2"/>
        <v>#DIV/0!</v>
      </c>
      <c r="H18" s="59">
        <v>339667</v>
      </c>
      <c r="I18" s="59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59">
        <v>4011785</v>
      </c>
      <c r="D19" s="59"/>
      <c r="E19" s="43">
        <f t="shared" si="0"/>
        <v>-3.3675266124616363</v>
      </c>
      <c r="F19" s="43">
        <f t="shared" si="1"/>
        <v>3.3675266124616363</v>
      </c>
      <c r="G19" s="44" t="e">
        <f t="shared" si="2"/>
        <v>#DIV/0!</v>
      </c>
      <c r="H19" s="59">
        <v>0</v>
      </c>
      <c r="I19" s="59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59">
        <v>4551106</v>
      </c>
      <c r="D20" s="59"/>
      <c r="E20" s="43">
        <f t="shared" si="0"/>
        <v>-3.8202372687304593</v>
      </c>
      <c r="F20" s="43">
        <f t="shared" si="1"/>
        <v>3.8202372687304593</v>
      </c>
      <c r="G20" s="44" t="e">
        <f t="shared" si="2"/>
        <v>#DIV/0!</v>
      </c>
      <c r="H20" s="59">
        <v>0</v>
      </c>
      <c r="I20" s="59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59">
        <v>18948</v>
      </c>
      <c r="D21" s="59"/>
      <c r="E21" s="43">
        <f t="shared" si="0"/>
        <v>-1.5905113123690095E-2</v>
      </c>
      <c r="F21" s="43" t="s">
        <v>72</v>
      </c>
      <c r="G21" s="44" t="e">
        <f t="shared" ref="G21:G31" si="6">D21/D$37*100</f>
        <v>#DIV/0!</v>
      </c>
      <c r="H21" s="59">
        <v>0</v>
      </c>
      <c r="I21" s="59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59">
        <v>3379</v>
      </c>
      <c r="D22" s="59"/>
      <c r="E22" s="43">
        <f t="shared" si="0"/>
        <v>-2.8363614758786593E-3</v>
      </c>
      <c r="F22" s="43">
        <f t="shared" ref="F22:F27" si="7">C22/C$37*100</f>
        <v>2.8363614758786593E-3</v>
      </c>
      <c r="G22" s="44" t="e">
        <f t="shared" si="6"/>
        <v>#DIV/0!</v>
      </c>
      <c r="H22" s="59">
        <v>9059851</v>
      </c>
      <c r="I22" s="59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59">
        <v>2000918</v>
      </c>
      <c r="D23" s="59"/>
      <c r="E23" s="43">
        <f t="shared" si="0"/>
        <v>-1.6795876684202946</v>
      </c>
      <c r="F23" s="43">
        <f t="shared" si="7"/>
        <v>1.6795876684202946</v>
      </c>
      <c r="G23" s="44" t="e">
        <f t="shared" si="6"/>
        <v>#DIV/0!</v>
      </c>
      <c r="H23" s="59">
        <v>0</v>
      </c>
      <c r="I23" s="59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59">
        <v>5584029</v>
      </c>
      <c r="D24" s="59"/>
      <c r="E24" s="43">
        <f t="shared" si="0"/>
        <v>-4.6872816619678108</v>
      </c>
      <c r="F24" s="43">
        <f t="shared" si="7"/>
        <v>4.6872816619678108</v>
      </c>
      <c r="G24" s="44" t="e">
        <f t="shared" si="6"/>
        <v>#DIV/0!</v>
      </c>
      <c r="H24" s="59">
        <v>0</v>
      </c>
      <c r="I24" s="59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59">
        <v>7953411</v>
      </c>
      <c r="D25" s="59"/>
      <c r="E25" s="43">
        <f t="shared" si="0"/>
        <v>-6.6761611607663713</v>
      </c>
      <c r="F25" s="43">
        <f t="shared" si="7"/>
        <v>6.6761611607663713</v>
      </c>
      <c r="G25" s="44" t="e">
        <f t="shared" si="6"/>
        <v>#DIV/0!</v>
      </c>
      <c r="H25" s="59">
        <v>0</v>
      </c>
      <c r="I25" s="59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59">
        <v>11088269</v>
      </c>
      <c r="D26" s="59"/>
      <c r="E26" s="43">
        <f t="shared" si="0"/>
        <v>-9.3075877554837501</v>
      </c>
      <c r="F26" s="43">
        <f t="shared" si="7"/>
        <v>9.3075877554837501</v>
      </c>
      <c r="G26" s="44" t="e">
        <f t="shared" si="6"/>
        <v>#DIV/0!</v>
      </c>
      <c r="H26" s="59">
        <v>0</v>
      </c>
      <c r="I26" s="59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59">
        <v>5068502</v>
      </c>
      <c r="D27" s="59"/>
      <c r="E27" s="43">
        <f t="shared" si="0"/>
        <v>-4.2545438926350805</v>
      </c>
      <c r="F27" s="43">
        <f t="shared" si="7"/>
        <v>4.2545438926350805</v>
      </c>
      <c r="G27" s="44" t="e">
        <f t="shared" si="6"/>
        <v>#DIV/0!</v>
      </c>
      <c r="H27" s="59">
        <v>0</v>
      </c>
      <c r="I27" s="59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59">
        <v>3457671</v>
      </c>
      <c r="D28" s="59"/>
      <c r="E28" s="43">
        <f t="shared" si="0"/>
        <v>-2.9023985855764547</v>
      </c>
      <c r="F28" s="43" t="s">
        <v>72</v>
      </c>
      <c r="G28" s="44" t="e">
        <f t="shared" si="6"/>
        <v>#DIV/0!</v>
      </c>
      <c r="H28" s="59">
        <v>0</v>
      </c>
      <c r="I28" s="59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59">
        <v>1858403</v>
      </c>
      <c r="D29" s="59"/>
      <c r="E29" s="43">
        <f t="shared" si="0"/>
        <v>-1.5599593595316155</v>
      </c>
      <c r="F29" s="43">
        <f>C29/C$37*100</f>
        <v>1.5599593595316155</v>
      </c>
      <c r="G29" s="44" t="e">
        <f t="shared" si="6"/>
        <v>#DIV/0!</v>
      </c>
      <c r="H29" s="59">
        <v>0</v>
      </c>
      <c r="I29" s="59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59">
        <v>1320766</v>
      </c>
      <c r="D30" s="59"/>
      <c r="E30" s="43">
        <f t="shared" si="0"/>
        <v>-1.1086622672537298</v>
      </c>
      <c r="F30" s="43">
        <f>C30/C$37*100</f>
        <v>1.1086622672537298</v>
      </c>
      <c r="G30" s="44" t="e">
        <f t="shared" si="6"/>
        <v>#DIV/0!</v>
      </c>
      <c r="H30" s="59">
        <v>0</v>
      </c>
      <c r="I30" s="59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59">
        <v>5541737</v>
      </c>
      <c r="D31" s="59"/>
      <c r="E31" s="43">
        <f t="shared" si="0"/>
        <v>-4.6517813957535878</v>
      </c>
      <c r="F31" s="43">
        <f>C31/C$37*100</f>
        <v>4.6517813957535878</v>
      </c>
      <c r="G31" s="44" t="e">
        <f t="shared" si="6"/>
        <v>#DIV/0!</v>
      </c>
      <c r="H31" s="59">
        <v>0</v>
      </c>
      <c r="I31" s="59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59">
        <v>0</v>
      </c>
      <c r="D32" s="59"/>
      <c r="E32" s="43"/>
      <c r="F32" s="43" t="s">
        <v>72</v>
      </c>
      <c r="G32" s="44" t="s">
        <v>72</v>
      </c>
      <c r="H32" s="59">
        <v>719841</v>
      </c>
      <c r="I32" s="59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59">
        <v>2371787</v>
      </c>
      <c r="D33" s="59"/>
      <c r="E33" s="43">
        <f>IFERROR((D33-C33)/C$37*100, "-")</f>
        <v>-1.9908982763509375</v>
      </c>
      <c r="F33" s="43">
        <f>C33/C$37*100</f>
        <v>1.9908982763509375</v>
      </c>
      <c r="G33" s="44" t="e">
        <f>D33/D$37*100</f>
        <v>#DIV/0!</v>
      </c>
      <c r="H33" s="59">
        <v>4572198</v>
      </c>
      <c r="I33" s="59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59">
        <v>0</v>
      </c>
      <c r="D34" s="59"/>
      <c r="E34" s="43">
        <f>IFERROR((D34-C34)/C$37*100, "-")</f>
        <v>0</v>
      </c>
      <c r="F34" s="43">
        <f>C34/C$37*100</f>
        <v>0</v>
      </c>
      <c r="G34" s="44" t="s">
        <v>72</v>
      </c>
      <c r="H34" s="59">
        <v>0</v>
      </c>
      <c r="I34" s="59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59">
        <v>77369</v>
      </c>
      <c r="D35" s="59"/>
      <c r="E35" s="43">
        <f>IFERROR((D35-C35)/C$37*100, "-")</f>
        <v>-6.4944199771309857E-2</v>
      </c>
      <c r="F35" s="43">
        <f>C35/C$37*100</f>
        <v>6.4944199771309857E-2</v>
      </c>
      <c r="G35" s="44" t="e">
        <f>D35/D$37*100</f>
        <v>#DIV/0!</v>
      </c>
      <c r="H35" s="59">
        <v>4223449</v>
      </c>
      <c r="I35" s="59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59">
        <v>14447543</v>
      </c>
      <c r="D36" s="59"/>
      <c r="E36" s="43">
        <f>IFERROR((D36-C36)/C$37*100, "-")</f>
        <v>-12.127391058390174</v>
      </c>
      <c r="F36" s="43">
        <f>C36/C$37*100</f>
        <v>12.127391058390174</v>
      </c>
      <c r="G36" s="44" t="e">
        <f>D36/D$37*100</f>
        <v>#DIV/0!</v>
      </c>
      <c r="H36" s="59">
        <v>1379484</v>
      </c>
      <c r="I36" s="59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6">
        <f>SUM(F10:F36)</f>
        <v>97.081696301299857</v>
      </c>
      <c r="G37" s="56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6">
        <f>SUM(K10:K36)</f>
        <v>100</v>
      </c>
      <c r="L37" s="57" t="e">
        <f>SUM(L10:L36)</f>
        <v>#DIV/0!</v>
      </c>
    </row>
    <row r="38" spans="1:12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2" x14ac:dyDescent="0.25">
      <c r="G39" s="46"/>
    </row>
    <row r="40" spans="1:12" x14ac:dyDescent="0.25">
      <c r="B40" s="47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5"/>
      <c r="D43" s="35"/>
      <c r="E43" s="6"/>
      <c r="F43" s="6"/>
      <c r="G43" s="6"/>
      <c r="H43" s="35"/>
      <c r="I43" s="35"/>
    </row>
    <row r="44" spans="1:12" x14ac:dyDescent="0.25">
      <c r="C44" s="6"/>
      <c r="D44" s="55"/>
      <c r="E44" s="6"/>
      <c r="F44" s="35"/>
      <c r="G44" s="54"/>
      <c r="H44" s="6"/>
      <c r="I44" s="9"/>
    </row>
    <row r="45" spans="1:12" x14ac:dyDescent="0.25">
      <c r="C45" s="36"/>
      <c r="D45" s="36"/>
      <c r="E45" s="6"/>
      <c r="F45" s="6"/>
    </row>
    <row r="47" spans="1:12" x14ac:dyDescent="0.25">
      <c r="D47" s="49"/>
    </row>
    <row r="48" spans="1:12" x14ac:dyDescent="0.25">
      <c r="C48" s="49"/>
      <c r="D48" s="49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2020-09-16T13:34:44Z</cp:lastPrinted>
  <dcterms:created xsi:type="dcterms:W3CDTF">2018-01-08T12:56:16Z</dcterms:created>
  <dcterms:modified xsi:type="dcterms:W3CDTF">2025-01-29T08:37:50Z</dcterms:modified>
</cp:coreProperties>
</file>