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III K/Jezici/BS EV UPLOAD 290125/"/>
    </mc:Choice>
  </mc:AlternateContent>
  <xr:revisionPtr revIDLastSave="52" documentId="13_ncr:1_{71D50421-1558-463B-BB0C-EEF7DFEB3629}" xr6:coauthVersionLast="47" xr6:coauthVersionMax="47" xr10:uidLastSave="{382337F1-502A-4969-A416-17FBAED2ADC5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3" l="1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C31" i="24"/>
  <c r="E31" i="25"/>
  <c r="E31" i="24" l="1"/>
  <c r="C13" i="23" l="1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2" i="23"/>
  <c r="C33" i="23"/>
  <c r="C34" i="23"/>
  <c r="C35" i="23"/>
  <c r="C31" i="23" l="1"/>
  <c r="C36" i="24"/>
  <c r="E36" i="24" l="1"/>
  <c r="E33" i="23" l="1"/>
  <c r="E34" i="23"/>
  <c r="E35" i="23"/>
  <c r="E32" i="23"/>
  <c r="E13" i="23"/>
  <c r="E31" i="23" s="1"/>
  <c r="C36" i="25" l="1"/>
  <c r="E36" i="25"/>
  <c r="F28" i="25" s="1"/>
  <c r="C31" i="25"/>
  <c r="E36" i="23"/>
  <c r="E37" i="23" s="1"/>
  <c r="C36" i="23"/>
  <c r="E37" i="24"/>
  <c r="C37" i="24"/>
  <c r="D13" i="24" s="1"/>
  <c r="F31" i="23" l="1"/>
  <c r="D33" i="25"/>
  <c r="D35" i="25"/>
  <c r="D30" i="25"/>
  <c r="D28" i="25"/>
  <c r="D26" i="25"/>
  <c r="D22" i="25"/>
  <c r="D14" i="25"/>
  <c r="D34" i="25"/>
  <c r="D32" i="25"/>
  <c r="D29" i="25"/>
  <c r="D27" i="25"/>
  <c r="D25" i="25"/>
  <c r="D23" i="25"/>
  <c r="D21" i="25"/>
  <c r="D19" i="25"/>
  <c r="D17" i="25"/>
  <c r="D15" i="25"/>
  <c r="D13" i="25"/>
  <c r="D24" i="25"/>
  <c r="D20" i="25"/>
  <c r="D18" i="25"/>
  <c r="D16" i="25"/>
  <c r="F33" i="25"/>
  <c r="F35" i="25"/>
  <c r="F30" i="25"/>
  <c r="F26" i="25"/>
  <c r="F24" i="25"/>
  <c r="F22" i="25"/>
  <c r="F20" i="25"/>
  <c r="F18" i="25"/>
  <c r="F16" i="25"/>
  <c r="F14" i="25"/>
  <c r="F34" i="25"/>
  <c r="F32" i="25"/>
  <c r="F29" i="25"/>
  <c r="F27" i="25"/>
  <c r="F25" i="25"/>
  <c r="F23" i="25"/>
  <c r="F21" i="25"/>
  <c r="F19" i="25"/>
  <c r="F17" i="25"/>
  <c r="F15" i="25"/>
  <c r="F13" i="25"/>
  <c r="E37" i="25"/>
  <c r="F36" i="25" s="1"/>
  <c r="C37" i="25"/>
  <c r="D36" i="25" s="1"/>
  <c r="D35" i="24"/>
  <c r="D30" i="24"/>
  <c r="D18" i="24"/>
  <c r="D36" i="24"/>
  <c r="D32" i="24"/>
  <c r="D24" i="24"/>
  <c r="F36" i="24"/>
  <c r="F28" i="24"/>
  <c r="F20" i="24"/>
  <c r="F13" i="24"/>
  <c r="F25" i="24"/>
  <c r="F16" i="24"/>
  <c r="F31" i="24"/>
  <c r="F35" i="24"/>
  <c r="F33" i="24"/>
  <c r="F29" i="24"/>
  <c r="F27" i="24"/>
  <c r="F23" i="24"/>
  <c r="F21" i="24"/>
  <c r="F19" i="24"/>
  <c r="F17" i="24"/>
  <c r="F15" i="24"/>
  <c r="F32" i="24"/>
  <c r="F26" i="24"/>
  <c r="F22" i="24"/>
  <c r="F18" i="24"/>
  <c r="F14" i="24"/>
  <c r="F34" i="24"/>
  <c r="F30" i="24"/>
  <c r="F24" i="24"/>
  <c r="D33" i="24"/>
  <c r="D31" i="24"/>
  <c r="D29" i="24"/>
  <c r="D27" i="24"/>
  <c r="D25" i="24"/>
  <c r="D23" i="24"/>
  <c r="D21" i="24"/>
  <c r="D19" i="24"/>
  <c r="D17" i="24"/>
  <c r="D15" i="24"/>
  <c r="D34" i="24"/>
  <c r="D28" i="24"/>
  <c r="D26" i="24"/>
  <c r="D22" i="24"/>
  <c r="D20" i="24"/>
  <c r="D16" i="24"/>
  <c r="D14" i="24"/>
  <c r="C37" i="23"/>
  <c r="D37" i="24" l="1"/>
  <c r="D31" i="25"/>
  <c r="D37" i="25" s="1"/>
  <c r="F31" i="25"/>
  <c r="F35" i="23"/>
  <c r="F36" i="23"/>
  <c r="F37" i="23" s="1"/>
  <c r="F33" i="23"/>
  <c r="F32" i="23"/>
  <c r="F16" i="23"/>
  <c r="F13" i="23"/>
  <c r="F24" i="23"/>
  <c r="D28" i="23"/>
  <c r="D13" i="23"/>
  <c r="D31" i="23"/>
  <c r="D22" i="23"/>
  <c r="F37" i="24"/>
  <c r="F30" i="23"/>
  <c r="F28" i="23"/>
  <c r="F22" i="23"/>
  <c r="F18" i="23"/>
  <c r="F25" i="23"/>
  <c r="F23" i="23"/>
  <c r="F19" i="23"/>
  <c r="F17" i="23"/>
  <c r="F29" i="23"/>
  <c r="F26" i="23"/>
  <c r="F20" i="23"/>
  <c r="F14" i="23"/>
  <c r="F27" i="23"/>
  <c r="F21" i="23"/>
  <c r="F15" i="23"/>
  <c r="F34" i="23"/>
  <c r="D35" i="23"/>
  <c r="D33" i="23"/>
  <c r="D30" i="23"/>
  <c r="D26" i="23"/>
  <c r="D24" i="23"/>
  <c r="D20" i="23"/>
  <c r="D18" i="23"/>
  <c r="D14" i="23"/>
  <c r="D36" i="23"/>
  <c r="D34" i="23"/>
  <c r="D32" i="23"/>
  <c r="D29" i="23"/>
  <c r="D27" i="23"/>
  <c r="D25" i="23"/>
  <c r="D23" i="23"/>
  <c r="D21" i="23"/>
  <c r="D19" i="23"/>
  <c r="D17" i="23"/>
  <c r="D15" i="23"/>
  <c r="D16" i="23"/>
  <c r="D37" i="23" l="1"/>
</calcChain>
</file>

<file path=xl/sharedStrings.xml><?xml version="1.0" encoding="utf-8"?>
<sst xmlns="http://schemas.openxmlformats.org/spreadsheetml/2006/main" count="185" uniqueCount="62">
  <si>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</si>
  <si>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</si>
  <si>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</si>
  <si>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</si>
  <si>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</si>
  <si>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</si>
  <si>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</si>
  <si>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</si>
  <si>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</si>
  <si>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</si>
  <si>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</si>
  <si>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</si>
  <si>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</si>
  <si>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</si>
  <si>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</si>
  <si>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</si>
  <si>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</si>
  <si>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</si>
  <si>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</si>
  <si>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</si>
  <si>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</si>
  <si>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</si>
  <si>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</si>
  <si>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</si>
  <si>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</si>
  <si>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</si>
  <si>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</si>
  <si>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</si>
  <si>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</si>
  <si>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</si>
  <si>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</si>
  <si>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</si>
  <si>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</si>
  <si>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</si>
  <si>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</si>
  <si>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</si>
  <si>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</si>
  <si>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</si>
  <si>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</si>
  <si>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</si>
  <si>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</si>
  <si>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</si>
  <si>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</si>
  <si>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</si>
  <si>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</si>
  <si>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</si>
  <si>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</si>
  <si>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</si>
  <si>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</si>
  <si>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</si>
  <si>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</si>
  <si>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</si>
  <si>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</si>
  <si>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</si>
  <si>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</si>
  <si>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</si>
  <si>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</si>
  <si>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</si>
  <si>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</si>
  <si>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</si>
  <si>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</si>
  <si>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I-IX-2024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</si>
</sst>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/>
      <right style="thin">
        <color theme="0" tint="-0.499984740745262"/>
      </right>
      <top/>
      <bottom style="medium">
        <color theme="1" tint="4.9989318521683403E-2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7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1" fontId="5" fillId="3" borderId="5" xfId="0" applyNumberFormat="1" applyFont="1" applyFill="1" applyBorder="1" applyAlignment="1">
      <alignment horizontal="right" vertical="center"/>
    </xf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5" fillId="3" borderId="5" xfId="0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showGridLines="0" tabSelected="1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3"/>
    </row>
    <row r="5" spans="1:8" x14ac:dyDescent="0.25">
      <c r="D5" s="10"/>
      <c r="E5" s="10"/>
      <c r="F5" s="10"/>
    </row>
    <row r="6" spans="1:8" x14ac:dyDescent="0.25">
      <c r="A6" s="41" t="s">
        <v>56</v>
      </c>
      <c r="C6" s="16"/>
      <c r="D6" s="3"/>
      <c r="E6" s="3"/>
      <c r="F6" s="3"/>
    </row>
    <row r="7" spans="1:8" x14ac:dyDescent="0.25">
      <c r="A7" s="41"/>
      <c r="C7" s="16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15"/>
      <c r="B10" s="63" t="s">
        <v>26</v>
      </c>
      <c r="C10" s="61"/>
      <c r="D10" s="61"/>
      <c r="E10" s="61"/>
      <c r="F10" s="62"/>
    </row>
    <row r="11" spans="1:8" ht="38.25" customHeight="1" x14ac:dyDescent="0.25">
      <c r="A11" s="12" t="s">
        <v>52</v>
      </c>
      <c r="B11" s="64"/>
      <c r="C11" s="30" t="s">
        <v>54</v>
      </c>
      <c r="D11" s="30" t="s">
        <v>53</v>
      </c>
      <c r="E11" s="42" t="s">
        <v>55</v>
      </c>
      <c r="F11" s="51" t="s">
        <v>53</v>
      </c>
    </row>
    <row r="12" spans="1:8" ht="31.5" customHeight="1" thickBot="1" x14ac:dyDescent="0.3">
      <c r="A12" s="11"/>
      <c r="B12" s="65"/>
      <c r="C12" s="13" t="s">
        <v>61</v>
      </c>
      <c r="D12" s="13" t="s">
        <v>25</v>
      </c>
      <c r="E12" s="13" t="s">
        <v>61</v>
      </c>
      <c r="F12" s="52" t="s">
        <v>25</v>
      </c>
    </row>
    <row r="13" spans="1:8" x14ac:dyDescent="0.25">
      <c r="A13" s="35" t="s">
        <v>0</v>
      </c>
      <c r="B13" s="14" t="s">
        <v>27</v>
      </c>
      <c r="C13" s="31">
        <f>FBiH!C13+RS!C13</f>
        <v>12473</v>
      </c>
      <c r="D13" s="58">
        <f t="shared" ref="D13:D36" si="0">C13/C$37*100</f>
        <v>9.043582920657478</v>
      </c>
      <c r="E13" s="31">
        <f>FBiH!E13+RS!E13</f>
        <v>15871675.16</v>
      </c>
      <c r="F13" s="60">
        <f t="shared" ref="F13:F36" si="1">E13/E$37*100</f>
        <v>4.9238454364964008</v>
      </c>
    </row>
    <row r="14" spans="1:8" x14ac:dyDescent="0.25">
      <c r="A14" s="36" t="s">
        <v>1</v>
      </c>
      <c r="B14" s="14" t="s">
        <v>28</v>
      </c>
      <c r="C14" s="31">
        <f>FBiH!C14+RS!C14</f>
        <v>30462</v>
      </c>
      <c r="D14" s="58">
        <f t="shared" si="0"/>
        <v>22.086556797006981</v>
      </c>
      <c r="E14" s="31">
        <f>FBiH!E14+RS!E14</f>
        <v>7014404.7800000003</v>
      </c>
      <c r="F14" s="60">
        <f t="shared" si="1"/>
        <v>2.1760680342541447</v>
      </c>
      <c r="H14" s="1"/>
    </row>
    <row r="15" spans="1:8" x14ac:dyDescent="0.25">
      <c r="A15" s="36" t="s">
        <v>2</v>
      </c>
      <c r="B15" s="14" t="s">
        <v>29</v>
      </c>
      <c r="C15" s="31">
        <f>FBiH!C15+RS!C15</f>
        <v>22585</v>
      </c>
      <c r="D15" s="58">
        <f t="shared" si="0"/>
        <v>16.375316304261133</v>
      </c>
      <c r="E15" s="31">
        <f>FBiH!E15+RS!E15</f>
        <v>57150111.540000007</v>
      </c>
      <c r="F15" s="60">
        <f t="shared" si="1"/>
        <v>17.729591430315619</v>
      </c>
    </row>
    <row r="16" spans="1:8" x14ac:dyDescent="0.25">
      <c r="A16" s="36" t="s">
        <v>3</v>
      </c>
      <c r="B16" s="14" t="s">
        <v>30</v>
      </c>
      <c r="C16" s="31">
        <f>FBiH!C16+RS!C16</f>
        <v>2</v>
      </c>
      <c r="D16" s="58">
        <f t="shared" si="0"/>
        <v>1.4501054951747739E-3</v>
      </c>
      <c r="E16" s="31">
        <f>FBiH!E16+RS!E16</f>
        <v>434.58</v>
      </c>
      <c r="F16" s="60">
        <f t="shared" si="1"/>
        <v>1.3481908672030845E-4</v>
      </c>
    </row>
    <row r="17" spans="1:6" x14ac:dyDescent="0.25">
      <c r="A17" s="36" t="s">
        <v>4</v>
      </c>
      <c r="B17" s="14" t="s">
        <v>31</v>
      </c>
      <c r="C17" s="31">
        <f>FBiH!C17+RS!C17</f>
        <v>2</v>
      </c>
      <c r="D17" s="58">
        <f t="shared" si="0"/>
        <v>1.4501054951747739E-3</v>
      </c>
      <c r="E17" s="31">
        <f>FBiH!E17+RS!E17</f>
        <v>14115</v>
      </c>
      <c r="F17" s="60">
        <f t="shared" si="1"/>
        <v>4.3788747964866167E-3</v>
      </c>
    </row>
    <row r="18" spans="1:6" x14ac:dyDescent="0.25">
      <c r="A18" s="36" t="s">
        <v>5</v>
      </c>
      <c r="B18" s="14" t="s">
        <v>32</v>
      </c>
      <c r="C18" s="31">
        <f>FBiH!C18+RS!C18</f>
        <v>0</v>
      </c>
      <c r="D18" s="58">
        <f t="shared" si="0"/>
        <v>0</v>
      </c>
      <c r="E18" s="31">
        <f>FBiH!E18+RS!E18</f>
        <v>0</v>
      </c>
      <c r="F18" s="60">
        <f t="shared" si="1"/>
        <v>0</v>
      </c>
    </row>
    <row r="19" spans="1:6" x14ac:dyDescent="0.25">
      <c r="A19" s="36" t="s">
        <v>6</v>
      </c>
      <c r="B19" s="14" t="s">
        <v>33</v>
      </c>
      <c r="C19" s="31">
        <f>FBiH!C19+RS!C19</f>
        <v>223</v>
      </c>
      <c r="D19" s="58">
        <f t="shared" si="0"/>
        <v>0.16168676271198729</v>
      </c>
      <c r="E19" s="31">
        <f>FBiH!E19+RS!E19</f>
        <v>283431.96000000002</v>
      </c>
      <c r="F19" s="60">
        <f t="shared" si="1"/>
        <v>8.7928662144017219E-2</v>
      </c>
    </row>
    <row r="20" spans="1:6" x14ac:dyDescent="0.25">
      <c r="A20" s="36" t="s">
        <v>7</v>
      </c>
      <c r="B20" s="14" t="s">
        <v>34</v>
      </c>
      <c r="C20" s="31">
        <f>FBiH!C20+RS!C20</f>
        <v>2249</v>
      </c>
      <c r="D20" s="58">
        <f t="shared" si="0"/>
        <v>1.6306436293240332</v>
      </c>
      <c r="E20" s="31">
        <f>FBiH!E20+RS!E20</f>
        <v>12740043.58</v>
      </c>
      <c r="F20" s="60">
        <f t="shared" si="1"/>
        <v>3.9523241756006469</v>
      </c>
    </row>
    <row r="21" spans="1:6" x14ac:dyDescent="0.25">
      <c r="A21" s="36" t="s">
        <v>8</v>
      </c>
      <c r="B21" s="14" t="s">
        <v>35</v>
      </c>
      <c r="C21" s="31">
        <f>FBiH!C21+RS!C21</f>
        <v>2600</v>
      </c>
      <c r="D21" s="58">
        <f t="shared" si="0"/>
        <v>1.8851371437272062</v>
      </c>
      <c r="E21" s="31">
        <f>FBiH!E21+RS!E21</f>
        <v>8372736.3100000005</v>
      </c>
      <c r="F21" s="60">
        <f t="shared" si="1"/>
        <v>2.5974611410192958</v>
      </c>
    </row>
    <row r="22" spans="1:6" s="20" customFormat="1" x14ac:dyDescent="0.25">
      <c r="A22" s="36" t="s">
        <v>9</v>
      </c>
      <c r="B22" s="14" t="s">
        <v>36</v>
      </c>
      <c r="C22" s="31">
        <f>FBiH!C22+RS!C22</f>
        <v>46407</v>
      </c>
      <c r="D22" s="58">
        <f t="shared" si="0"/>
        <v>33.647522857287868</v>
      </c>
      <c r="E22" s="31">
        <f>FBiH!E22+RS!E22</f>
        <v>136972418.17000002</v>
      </c>
      <c r="F22" s="60">
        <f t="shared" si="1"/>
        <v>42.492743162482363</v>
      </c>
    </row>
    <row r="23" spans="1:6" s="20" customFormat="1" x14ac:dyDescent="0.25">
      <c r="A23" s="36" t="s">
        <v>10</v>
      </c>
      <c r="B23" s="14" t="s">
        <v>37</v>
      </c>
      <c r="C23" s="31">
        <f>FBiH!C23+RS!C23</f>
        <v>1</v>
      </c>
      <c r="D23" s="58">
        <f t="shared" si="0"/>
        <v>7.2505274758738697E-4</v>
      </c>
      <c r="E23" s="31">
        <f>FBiH!E23+RS!E23</f>
        <v>815.7</v>
      </c>
      <c r="F23" s="60">
        <f t="shared" si="1"/>
        <v>2.5305335965243597E-4</v>
      </c>
    </row>
    <row r="24" spans="1:6" x14ac:dyDescent="0.25">
      <c r="A24" s="36" t="s">
        <v>11</v>
      </c>
      <c r="B24" s="14" t="s">
        <v>38</v>
      </c>
      <c r="C24" s="31">
        <f>FBiH!C24+RS!C24</f>
        <v>0</v>
      </c>
      <c r="D24" s="58">
        <f t="shared" si="0"/>
        <v>0</v>
      </c>
      <c r="E24" s="31">
        <f>FBiH!E24+RS!E24</f>
        <v>0</v>
      </c>
      <c r="F24" s="60">
        <f t="shared" si="1"/>
        <v>0</v>
      </c>
    </row>
    <row r="25" spans="1:6" x14ac:dyDescent="0.25">
      <c r="A25" s="36" t="s">
        <v>12</v>
      </c>
      <c r="B25" s="14" t="s">
        <v>39</v>
      </c>
      <c r="C25" s="31">
        <f>FBiH!C25+RS!C25</f>
        <v>1117</v>
      </c>
      <c r="D25" s="58">
        <f t="shared" si="0"/>
        <v>0.80988391905511126</v>
      </c>
      <c r="E25" s="31">
        <f>FBiH!E25+RS!E25</f>
        <v>2000105.96</v>
      </c>
      <c r="F25" s="60">
        <f t="shared" si="1"/>
        <v>0.62048980365190709</v>
      </c>
    </row>
    <row r="26" spans="1:6" x14ac:dyDescent="0.25">
      <c r="A26" s="36" t="s">
        <v>13</v>
      </c>
      <c r="B26" s="14" t="s">
        <v>40</v>
      </c>
      <c r="C26" s="31">
        <f>FBiH!C26+RS!C26</f>
        <v>451</v>
      </c>
      <c r="D26" s="58">
        <f t="shared" si="0"/>
        <v>0.3269987891619115</v>
      </c>
      <c r="E26" s="31">
        <f>FBiH!E26+RS!E26</f>
        <v>3139324.9000000004</v>
      </c>
      <c r="F26" s="60">
        <f t="shared" si="1"/>
        <v>0.97390794775719935</v>
      </c>
    </row>
    <row r="27" spans="1:6" x14ac:dyDescent="0.25">
      <c r="A27" s="36" t="s">
        <v>14</v>
      </c>
      <c r="B27" s="14" t="s">
        <v>41</v>
      </c>
      <c r="C27" s="31">
        <f>FBiH!C27+RS!C27</f>
        <v>91</v>
      </c>
      <c r="D27" s="58">
        <f t="shared" si="0"/>
        <v>6.5979800030452215E-2</v>
      </c>
      <c r="E27" s="31">
        <f>FBiH!E27+RS!E27</f>
        <v>149069</v>
      </c>
      <c r="F27" s="60">
        <f t="shared" si="1"/>
        <v>4.6245447186501129E-2</v>
      </c>
    </row>
    <row r="28" spans="1:6" x14ac:dyDescent="0.25">
      <c r="A28" s="36" t="s">
        <v>15</v>
      </c>
      <c r="B28" s="14" t="s">
        <v>42</v>
      </c>
      <c r="C28" s="31">
        <f>FBiH!C28+RS!C28</f>
        <v>5162</v>
      </c>
      <c r="D28" s="58">
        <f t="shared" si="0"/>
        <v>3.742722283046092</v>
      </c>
      <c r="E28" s="31">
        <f>FBiH!E28+RS!E28</f>
        <v>1261682.21</v>
      </c>
      <c r="F28" s="60">
        <f t="shared" si="1"/>
        <v>0.39140973648916288</v>
      </c>
    </row>
    <row r="29" spans="1:6" x14ac:dyDescent="0.25">
      <c r="A29" s="36" t="s">
        <v>16</v>
      </c>
      <c r="B29" s="14" t="s">
        <v>43</v>
      </c>
      <c r="C29" s="31">
        <f>FBiH!C29+RS!C29</f>
        <v>1</v>
      </c>
      <c r="D29" s="58">
        <f t="shared" si="0"/>
        <v>7.2505274758738697E-4</v>
      </c>
      <c r="E29" s="31">
        <f>FBiH!E29+RS!E29</f>
        <v>200</v>
      </c>
      <c r="F29" s="60">
        <f t="shared" si="1"/>
        <v>6.2045693184365803E-5</v>
      </c>
    </row>
    <row r="30" spans="1:6" x14ac:dyDescent="0.25">
      <c r="A30" s="36" t="s">
        <v>17</v>
      </c>
      <c r="B30" s="14" t="s">
        <v>44</v>
      </c>
      <c r="C30" s="31">
        <f>FBiH!C30+RS!C30</f>
        <v>482</v>
      </c>
      <c r="D30" s="58">
        <f t="shared" si="0"/>
        <v>0.34947542433712053</v>
      </c>
      <c r="E30" s="31">
        <f>FBiH!E30+RS!E30</f>
        <v>366274.84</v>
      </c>
      <c r="F30" s="60">
        <f t="shared" si="1"/>
        <v>0.11362888171896339</v>
      </c>
    </row>
    <row r="31" spans="1:6" x14ac:dyDescent="0.25">
      <c r="A31" s="37" t="s">
        <v>23</v>
      </c>
      <c r="B31" s="7" t="s">
        <v>45</v>
      </c>
      <c r="C31" s="32">
        <f>SUM(C13:C30)</f>
        <v>124308</v>
      </c>
      <c r="D31" s="59">
        <f t="shared" si="0"/>
        <v>90.129856947092904</v>
      </c>
      <c r="E31" s="32">
        <f>SUM(E13:E30)</f>
        <v>245336843.69000003</v>
      </c>
      <c r="F31" s="50">
        <f t="shared" si="1"/>
        <v>76.110472652052266</v>
      </c>
    </row>
    <row r="32" spans="1:6" x14ac:dyDescent="0.25">
      <c r="A32" s="38" t="s">
        <v>22</v>
      </c>
      <c r="B32" s="5" t="s">
        <v>46</v>
      </c>
      <c r="C32" s="31">
        <f>FBiH!C32+RS!C32</f>
        <v>11631</v>
      </c>
      <c r="D32" s="58">
        <f t="shared" si="0"/>
        <v>8.4330885071888968</v>
      </c>
      <c r="E32" s="31">
        <f>FBiH!E32+RS!E32</f>
        <v>73369486.159999996</v>
      </c>
      <c r="F32" s="60">
        <f t="shared" si="1"/>
        <v>22.761303136889666</v>
      </c>
    </row>
    <row r="33" spans="1:6" x14ac:dyDescent="0.25">
      <c r="A33" s="38" t="s">
        <v>20</v>
      </c>
      <c r="B33" s="6" t="s">
        <v>47</v>
      </c>
      <c r="C33" s="31">
        <f>FBiH!C33+RS!C33</f>
        <v>29</v>
      </c>
      <c r="D33" s="58">
        <f t="shared" si="0"/>
        <v>2.1026529680034222E-2</v>
      </c>
      <c r="E33" s="31">
        <f>FBiH!E33+RS!E33</f>
        <v>266573.77</v>
      </c>
      <c r="F33" s="60">
        <f t="shared" si="1"/>
        <v>8.2698771722098496E-2</v>
      </c>
    </row>
    <row r="34" spans="1:6" x14ac:dyDescent="0.25">
      <c r="A34" s="38" t="s">
        <v>21</v>
      </c>
      <c r="B34" s="17" t="s">
        <v>48</v>
      </c>
      <c r="C34" s="31">
        <f>FBiH!C34+RS!C34</f>
        <v>1953</v>
      </c>
      <c r="D34" s="58">
        <f t="shared" si="0"/>
        <v>1.4160280160381666</v>
      </c>
      <c r="E34" s="31">
        <f>FBiH!E34+RS!E34</f>
        <v>3370178.93</v>
      </c>
      <c r="F34" s="60">
        <f t="shared" si="1"/>
        <v>1.0455254393359714</v>
      </c>
    </row>
    <row r="35" spans="1:6" ht="15.75" customHeight="1" x14ac:dyDescent="0.25">
      <c r="A35" s="39" t="s">
        <v>19</v>
      </c>
      <c r="B35" s="17" t="s">
        <v>49</v>
      </c>
      <c r="C35" s="31">
        <f>FBiH!C35+RS!C35</f>
        <v>0</v>
      </c>
      <c r="D35" s="58">
        <f t="shared" si="0"/>
        <v>0</v>
      </c>
      <c r="E35" s="31">
        <f>FBiH!E35+RS!E35</f>
        <v>0</v>
      </c>
      <c r="F35" s="60">
        <f t="shared" si="1"/>
        <v>0</v>
      </c>
    </row>
    <row r="36" spans="1:6" x14ac:dyDescent="0.25">
      <c r="A36" s="40" t="s">
        <v>18</v>
      </c>
      <c r="B36" s="9" t="s">
        <v>50</v>
      </c>
      <c r="C36" s="33">
        <f>SUM(C32:C35)</f>
        <v>13613</v>
      </c>
      <c r="D36" s="2">
        <f t="shared" si="0"/>
        <v>9.8701430529070997</v>
      </c>
      <c r="E36" s="34">
        <f>SUM(E32:E35)</f>
        <v>77006238.859999999</v>
      </c>
      <c r="F36" s="53">
        <f t="shared" si="1"/>
        <v>23.889527347947737</v>
      </c>
    </row>
    <row r="37" spans="1:6" x14ac:dyDescent="0.25">
      <c r="A37" s="18" t="s">
        <v>24</v>
      </c>
      <c r="B37" s="19" t="s">
        <v>51</v>
      </c>
      <c r="C37" s="57">
        <f>C31+C36</f>
        <v>137921</v>
      </c>
      <c r="D37" s="22">
        <f>D31+D36</f>
        <v>100</v>
      </c>
      <c r="E37" s="57">
        <f>E31+E36</f>
        <v>322343082.55000001</v>
      </c>
      <c r="F37" s="49">
        <f>(F31+F36)</f>
        <v>100</v>
      </c>
    </row>
    <row r="40" spans="1:6" x14ac:dyDescent="0.25">
      <c r="C40" s="27"/>
      <c r="D40" s="28"/>
      <c r="E40" s="26"/>
    </row>
    <row r="41" spans="1:6" x14ac:dyDescent="0.25">
      <c r="C41" s="27"/>
      <c r="D41" s="28"/>
      <c r="E41" s="26"/>
    </row>
    <row r="42" spans="1:6" x14ac:dyDescent="0.25">
      <c r="C42" s="28"/>
      <c r="D42" s="28"/>
      <c r="E42" s="28"/>
    </row>
    <row r="43" spans="1:6" x14ac:dyDescent="0.25">
      <c r="C43" s="28"/>
      <c r="D43" s="28"/>
      <c r="E43" s="26"/>
      <c r="F43" s="24"/>
    </row>
    <row r="44" spans="1:6" x14ac:dyDescent="0.25">
      <c r="C44" s="29"/>
      <c r="D44" s="28"/>
      <c r="E44" s="28"/>
    </row>
    <row r="45" spans="1:6" x14ac:dyDescent="0.25">
      <c r="C45" s="28"/>
      <c r="D45" s="28"/>
      <c r="E45" s="26"/>
    </row>
    <row r="46" spans="1:6" x14ac:dyDescent="0.25">
      <c r="C46" s="27"/>
      <c r="D46" s="28"/>
      <c r="E46" s="28"/>
    </row>
    <row r="47" spans="1:6" x14ac:dyDescent="0.25">
      <c r="B47" s="21"/>
      <c r="C47" s="28"/>
      <c r="D47" s="28"/>
      <c r="E47" s="28"/>
    </row>
  </sheetData>
  <mergeCells count="3">
    <mergeCell ref="C10:D10"/>
    <mergeCell ref="E10:F10"/>
    <mergeCell ref="B10:B12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osiguranja&amp;RKvartalni izvještaj</oddHeader>
    <oddFooter>&amp;CU izvještaj su uključeni podaci zaključno sa 30.09.2024. godine.</oddFooter>
  </headerFooter>
  <ignoredErrors>
    <ignoredError sqref="A13:A30 A33:A36" numberStoredAsText="1"/>
    <ignoredError sqref="A31:A32 A37" twoDigitTextYear="1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3"/>
    </row>
    <row r="5" spans="1:8" x14ac:dyDescent="0.25">
      <c r="D5" s="10"/>
      <c r="E5" s="10"/>
      <c r="F5" s="10"/>
    </row>
    <row r="6" spans="1:8" x14ac:dyDescent="0.25">
      <c r="A6" s="41" t="s">
        <v>57</v>
      </c>
      <c r="C6" s="16"/>
      <c r="D6" s="3"/>
      <c r="E6" s="3"/>
      <c r="F6" s="3"/>
    </row>
    <row r="7" spans="1:8" x14ac:dyDescent="0.25">
      <c r="A7" s="41"/>
      <c r="C7" s="16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3"/>
      <c r="B10" s="63" t="s">
        <v>26</v>
      </c>
      <c r="C10" s="63"/>
      <c r="D10" s="63"/>
      <c r="E10" s="63"/>
      <c r="F10" s="66"/>
    </row>
    <row r="11" spans="1:8" ht="38.25" customHeight="1" x14ac:dyDescent="0.25">
      <c r="A11" s="44" t="s">
        <v>52</v>
      </c>
      <c r="B11" s="64"/>
      <c r="C11" s="42" t="s">
        <v>54</v>
      </c>
      <c r="D11" s="42" t="s">
        <v>53</v>
      </c>
      <c r="E11" s="42" t="s">
        <v>55</v>
      </c>
      <c r="F11" s="45" t="s">
        <v>53</v>
      </c>
    </row>
    <row r="12" spans="1:8" ht="31.5" customHeight="1" thickBot="1" x14ac:dyDescent="0.3">
      <c r="A12" s="46"/>
      <c r="B12" s="65"/>
      <c r="C12" s="47" t="s">
        <v>61</v>
      </c>
      <c r="D12" s="47" t="s">
        <v>25</v>
      </c>
      <c r="E12" s="47" t="s">
        <v>61</v>
      </c>
      <c r="F12" s="48" t="s">
        <v>25</v>
      </c>
    </row>
    <row r="13" spans="1:8" x14ac:dyDescent="0.25">
      <c r="A13" s="36" t="s">
        <v>0</v>
      </c>
      <c r="B13" s="14" t="s">
        <v>27</v>
      </c>
      <c r="C13" s="31">
        <v>7704</v>
      </c>
      <c r="D13" s="58">
        <f t="shared" ref="D13:D36" si="0">C13/C$37*100</f>
        <v>6.9843342036553526</v>
      </c>
      <c r="E13" s="31">
        <v>10266814</v>
      </c>
      <c r="F13" s="60">
        <f>E13/E$37*100</f>
        <v>4.2905234377546915</v>
      </c>
    </row>
    <row r="14" spans="1:8" x14ac:dyDescent="0.25">
      <c r="A14" s="36" t="s">
        <v>1</v>
      </c>
      <c r="B14" s="14" t="s">
        <v>28</v>
      </c>
      <c r="C14" s="31">
        <v>29505</v>
      </c>
      <c r="D14" s="58">
        <f t="shared" si="0"/>
        <v>26.748803307223675</v>
      </c>
      <c r="E14" s="31">
        <v>6301392</v>
      </c>
      <c r="F14" s="60">
        <f t="shared" ref="F14" si="1">E14/E$37*100</f>
        <v>2.6333651380535299</v>
      </c>
      <c r="H14" s="1"/>
    </row>
    <row r="15" spans="1:8" x14ac:dyDescent="0.25">
      <c r="A15" s="36" t="s">
        <v>2</v>
      </c>
      <c r="B15" s="14" t="s">
        <v>29</v>
      </c>
      <c r="C15" s="31">
        <v>17660</v>
      </c>
      <c r="D15" s="58">
        <f t="shared" si="0"/>
        <v>16.010298810559906</v>
      </c>
      <c r="E15" s="31">
        <v>45468771</v>
      </c>
      <c r="F15" s="60">
        <f t="shared" ref="F15" si="2">E15/E$37*100</f>
        <v>19.001496244248784</v>
      </c>
    </row>
    <row r="16" spans="1:8" x14ac:dyDescent="0.25">
      <c r="A16" s="36" t="s">
        <v>3</v>
      </c>
      <c r="B16" s="14" t="s">
        <v>30</v>
      </c>
      <c r="C16" s="31">
        <v>0</v>
      </c>
      <c r="D16" s="58">
        <f t="shared" si="0"/>
        <v>0</v>
      </c>
      <c r="E16" s="31">
        <v>0</v>
      </c>
      <c r="F16" s="60">
        <f>E16/E$37*100</f>
        <v>0</v>
      </c>
    </row>
    <row r="17" spans="1:6" x14ac:dyDescent="0.25">
      <c r="A17" s="36" t="s">
        <v>4</v>
      </c>
      <c r="B17" s="14" t="s">
        <v>31</v>
      </c>
      <c r="C17" s="31">
        <v>2</v>
      </c>
      <c r="D17" s="58">
        <f t="shared" si="0"/>
        <v>1.8131708732230926E-3</v>
      </c>
      <c r="E17" s="31">
        <v>14115</v>
      </c>
      <c r="F17" s="60">
        <f t="shared" ref="F17" si="3">E17/E$37*100</f>
        <v>5.8986885633564102E-3</v>
      </c>
    </row>
    <row r="18" spans="1:6" x14ac:dyDescent="0.25">
      <c r="A18" s="36" t="s">
        <v>5</v>
      </c>
      <c r="B18" s="14" t="s">
        <v>32</v>
      </c>
      <c r="C18" s="31">
        <v>0</v>
      </c>
      <c r="D18" s="58">
        <f t="shared" si="0"/>
        <v>0</v>
      </c>
      <c r="E18" s="31">
        <v>0</v>
      </c>
      <c r="F18" s="60">
        <f t="shared" ref="F18" si="4">E18/E$37*100</f>
        <v>0</v>
      </c>
    </row>
    <row r="19" spans="1:6" x14ac:dyDescent="0.25">
      <c r="A19" s="36" t="s">
        <v>6</v>
      </c>
      <c r="B19" s="14" t="s">
        <v>33</v>
      </c>
      <c r="C19" s="31">
        <v>216</v>
      </c>
      <c r="D19" s="58">
        <f t="shared" si="0"/>
        <v>0.19582245430809397</v>
      </c>
      <c r="E19" s="31">
        <v>281627</v>
      </c>
      <c r="F19" s="60">
        <f t="shared" ref="F19" si="5">E19/E$37*100</f>
        <v>0.11769252313371419</v>
      </c>
    </row>
    <row r="20" spans="1:6" x14ac:dyDescent="0.25">
      <c r="A20" s="36" t="s">
        <v>7</v>
      </c>
      <c r="B20" s="14" t="s">
        <v>34</v>
      </c>
      <c r="C20" s="31">
        <v>1946</v>
      </c>
      <c r="D20" s="58">
        <f t="shared" si="0"/>
        <v>1.7642152596460692</v>
      </c>
      <c r="E20" s="31">
        <v>9587862</v>
      </c>
      <c r="F20" s="60">
        <f>E20/E$37*100</f>
        <v>4.0067879508635853</v>
      </c>
    </row>
    <row r="21" spans="1:6" x14ac:dyDescent="0.25">
      <c r="A21" s="36" t="s">
        <v>8</v>
      </c>
      <c r="B21" s="14" t="s">
        <v>35</v>
      </c>
      <c r="C21" s="31">
        <v>1799</v>
      </c>
      <c r="D21" s="58">
        <f t="shared" si="0"/>
        <v>1.6309472004641716</v>
      </c>
      <c r="E21" s="31">
        <v>6405651</v>
      </c>
      <c r="F21" s="60">
        <f t="shared" ref="F21" si="6">E21/E$37*100</f>
        <v>2.6769351962134289</v>
      </c>
    </row>
    <row r="22" spans="1:6" s="20" customFormat="1" x14ac:dyDescent="0.25">
      <c r="A22" s="36" t="s">
        <v>9</v>
      </c>
      <c r="B22" s="14" t="s">
        <v>36</v>
      </c>
      <c r="C22" s="31">
        <v>32697</v>
      </c>
      <c r="D22" s="58">
        <f t="shared" si="0"/>
        <v>29.64262402088773</v>
      </c>
      <c r="E22" s="31">
        <v>90565422</v>
      </c>
      <c r="F22" s="60">
        <f t="shared" ref="F22" si="7">E22/E$37*100</f>
        <v>37.847482747923983</v>
      </c>
    </row>
    <row r="23" spans="1:6" s="20" customFormat="1" x14ac:dyDescent="0.25">
      <c r="A23" s="36" t="s">
        <v>10</v>
      </c>
      <c r="B23" s="14" t="s">
        <v>37</v>
      </c>
      <c r="C23" s="31">
        <v>0</v>
      </c>
      <c r="D23" s="58">
        <f t="shared" si="0"/>
        <v>0</v>
      </c>
      <c r="E23" s="31">
        <v>0</v>
      </c>
      <c r="F23" s="60">
        <f t="shared" ref="F23" si="8">E23/E$37*100</f>
        <v>0</v>
      </c>
    </row>
    <row r="24" spans="1:6" x14ac:dyDescent="0.25">
      <c r="A24" s="36" t="s">
        <v>11</v>
      </c>
      <c r="B24" s="14" t="s">
        <v>38</v>
      </c>
      <c r="C24" s="31">
        <v>0</v>
      </c>
      <c r="D24" s="58">
        <f t="shared" si="0"/>
        <v>0</v>
      </c>
      <c r="E24" s="31">
        <v>0</v>
      </c>
      <c r="F24" s="60">
        <f t="shared" ref="F24" si="9">E24/E$37*100</f>
        <v>0</v>
      </c>
    </row>
    <row r="25" spans="1:6" x14ac:dyDescent="0.25">
      <c r="A25" s="36" t="s">
        <v>12</v>
      </c>
      <c r="B25" s="14" t="s">
        <v>39</v>
      </c>
      <c r="C25" s="31">
        <v>888</v>
      </c>
      <c r="D25" s="58">
        <f t="shared" si="0"/>
        <v>0.80504786771105308</v>
      </c>
      <c r="E25" s="31">
        <v>1656738</v>
      </c>
      <c r="F25" s="60">
        <f>E25/E$37*100</f>
        <v>0.6923543388648935</v>
      </c>
    </row>
    <row r="26" spans="1:6" x14ac:dyDescent="0.25">
      <c r="A26" s="36" t="s">
        <v>13</v>
      </c>
      <c r="B26" s="14" t="s">
        <v>40</v>
      </c>
      <c r="C26" s="31">
        <v>336</v>
      </c>
      <c r="D26" s="58">
        <f t="shared" si="0"/>
        <v>0.30461270670147955</v>
      </c>
      <c r="E26" s="31">
        <v>1152267</v>
      </c>
      <c r="F26" s="60">
        <f t="shared" ref="F26" si="10">E26/E$37*100</f>
        <v>0.48153483349861853</v>
      </c>
    </row>
    <row r="27" spans="1:6" x14ac:dyDescent="0.25">
      <c r="A27" s="36" t="s">
        <v>14</v>
      </c>
      <c r="B27" s="14" t="s">
        <v>41</v>
      </c>
      <c r="C27" s="31">
        <v>91</v>
      </c>
      <c r="D27" s="58">
        <f t="shared" si="0"/>
        <v>8.249927473165071E-2</v>
      </c>
      <c r="E27" s="31">
        <v>149069</v>
      </c>
      <c r="F27" s="60">
        <f t="shared" ref="F27" si="11">E27/E$37*100</f>
        <v>6.2296252600140031E-2</v>
      </c>
    </row>
    <row r="28" spans="1:6" x14ac:dyDescent="0.25">
      <c r="A28" s="36" t="s">
        <v>15</v>
      </c>
      <c r="B28" s="14" t="s">
        <v>42</v>
      </c>
      <c r="C28" s="31">
        <v>5090</v>
      </c>
      <c r="D28" s="58">
        <f t="shared" si="0"/>
        <v>4.6145198723527709</v>
      </c>
      <c r="E28" s="31">
        <v>1228218</v>
      </c>
      <c r="F28" s="60">
        <f>E28/E$37*100</f>
        <v>0.51327491816567361</v>
      </c>
    </row>
    <row r="29" spans="1:6" x14ac:dyDescent="0.25">
      <c r="A29" s="36" t="s">
        <v>16</v>
      </c>
      <c r="B29" s="14" t="s">
        <v>43</v>
      </c>
      <c r="C29" s="31">
        <v>1</v>
      </c>
      <c r="D29" s="58">
        <f t="shared" si="0"/>
        <v>9.065854366115463E-4</v>
      </c>
      <c r="E29" s="31">
        <v>200</v>
      </c>
      <c r="F29" s="60">
        <f t="shared" ref="F29" si="12">E29/E$37*100</f>
        <v>8.3580425977419906E-5</v>
      </c>
    </row>
    <row r="30" spans="1:6" x14ac:dyDescent="0.25">
      <c r="A30" s="36" t="s">
        <v>17</v>
      </c>
      <c r="B30" s="14" t="s">
        <v>44</v>
      </c>
      <c r="C30" s="31">
        <v>359</v>
      </c>
      <c r="D30" s="58">
        <f t="shared" si="0"/>
        <v>0.32546417174354514</v>
      </c>
      <c r="E30" s="31">
        <v>308785</v>
      </c>
      <c r="F30" s="60">
        <f t="shared" ref="F30" si="13">E30/E$37*100</f>
        <v>0.12904190917718802</v>
      </c>
    </row>
    <row r="31" spans="1:6" x14ac:dyDescent="0.25">
      <c r="A31" s="37" t="s">
        <v>23</v>
      </c>
      <c r="B31" s="7" t="s">
        <v>45</v>
      </c>
      <c r="C31" s="32">
        <f>SUM(C13:C30)</f>
        <v>98294</v>
      </c>
      <c r="D31" s="8">
        <f t="shared" si="0"/>
        <v>89.111908906295341</v>
      </c>
      <c r="E31" s="32">
        <f>SUM(E13:E30)</f>
        <v>173386931</v>
      </c>
      <c r="F31" s="50">
        <f>E31/E$37*100</f>
        <v>72.458767759487557</v>
      </c>
    </row>
    <row r="32" spans="1:6" x14ac:dyDescent="0.25">
      <c r="A32" s="38" t="s">
        <v>22</v>
      </c>
      <c r="B32" s="5" t="s">
        <v>46</v>
      </c>
      <c r="C32" s="31">
        <v>10363</v>
      </c>
      <c r="D32" s="58">
        <f t="shared" si="0"/>
        <v>9.394944879605454</v>
      </c>
      <c r="E32" s="31">
        <v>63334562</v>
      </c>
      <c r="F32" s="60">
        <f>E32/E$37*100</f>
        <v>26.467648355266562</v>
      </c>
    </row>
    <row r="33" spans="1:6" x14ac:dyDescent="0.25">
      <c r="A33" s="38" t="s">
        <v>20</v>
      </c>
      <c r="B33" s="6" t="s">
        <v>47</v>
      </c>
      <c r="C33" s="31">
        <v>27</v>
      </c>
      <c r="D33" s="58">
        <f t="shared" si="0"/>
        <v>2.4477806788511747E-2</v>
      </c>
      <c r="E33" s="31">
        <v>239483</v>
      </c>
      <c r="F33" s="60">
        <f t="shared" ref="F33" si="14">E33/E$37*100</f>
        <v>0.10008045577175224</v>
      </c>
    </row>
    <row r="34" spans="1:6" x14ac:dyDescent="0.25">
      <c r="A34" s="38" t="s">
        <v>21</v>
      </c>
      <c r="B34" s="17" t="s">
        <v>48</v>
      </c>
      <c r="C34" s="31">
        <v>1620</v>
      </c>
      <c r="D34" s="58">
        <f t="shared" si="0"/>
        <v>1.468668407310705</v>
      </c>
      <c r="E34" s="31">
        <v>2329501</v>
      </c>
      <c r="F34" s="60">
        <f t="shared" ref="F34" si="15">E34/E$37*100</f>
        <v>0.97350342947412816</v>
      </c>
    </row>
    <row r="35" spans="1:6" ht="15.75" customHeight="1" x14ac:dyDescent="0.25">
      <c r="A35" s="39" t="s">
        <v>19</v>
      </c>
      <c r="B35" s="17" t="s">
        <v>49</v>
      </c>
      <c r="C35" s="31">
        <v>0</v>
      </c>
      <c r="D35" s="58">
        <f t="shared" si="0"/>
        <v>0</v>
      </c>
      <c r="E35" s="31">
        <v>0</v>
      </c>
      <c r="F35" s="60">
        <f t="shared" ref="F35" si="16">E35/E$37*100</f>
        <v>0</v>
      </c>
    </row>
    <row r="36" spans="1:6" x14ac:dyDescent="0.25">
      <c r="A36" s="40" t="s">
        <v>18</v>
      </c>
      <c r="B36" s="9" t="s">
        <v>50</v>
      </c>
      <c r="C36" s="33">
        <f>SUM(C32:C35)</f>
        <v>12010</v>
      </c>
      <c r="D36" s="2">
        <f t="shared" si="0"/>
        <v>10.88809109370467</v>
      </c>
      <c r="E36" s="34">
        <f>SUM(E32:E35)</f>
        <v>65903546</v>
      </c>
      <c r="F36" s="53">
        <f>E36/E$37*100</f>
        <v>27.541232240512436</v>
      </c>
    </row>
    <row r="37" spans="1:6" x14ac:dyDescent="0.25">
      <c r="A37" s="18" t="s">
        <v>24</v>
      </c>
      <c r="B37" s="19" t="s">
        <v>51</v>
      </c>
      <c r="C37" s="57">
        <f>C31+C36</f>
        <v>110304</v>
      </c>
      <c r="D37" s="22">
        <f>D31+D36</f>
        <v>100.00000000000001</v>
      </c>
      <c r="E37" s="57">
        <f>E31+E36</f>
        <v>239290477</v>
      </c>
      <c r="F37" s="55">
        <f>F31+F36</f>
        <v>100</v>
      </c>
    </row>
    <row r="40" spans="1:6" x14ac:dyDescent="0.25">
      <c r="A40" t="s">
        <v>58</v>
      </c>
      <c r="C40" s="27"/>
      <c r="D40" s="28"/>
      <c r="E40" s="26"/>
    </row>
    <row r="41" spans="1:6" x14ac:dyDescent="0.25">
      <c r="C41" s="27"/>
      <c r="D41" s="28"/>
      <c r="E41" s="26"/>
    </row>
    <row r="42" spans="1:6" x14ac:dyDescent="0.25">
      <c r="C42" s="28"/>
      <c r="D42" s="28"/>
      <c r="E42" s="28"/>
    </row>
    <row r="43" spans="1:6" x14ac:dyDescent="0.25">
      <c r="C43" s="28"/>
      <c r="D43" s="28"/>
      <c r="E43" s="26"/>
      <c r="F43" s="24"/>
    </row>
    <row r="44" spans="1:6" x14ac:dyDescent="0.25">
      <c r="C44" s="28"/>
      <c r="D44" s="28"/>
      <c r="E44" s="28"/>
    </row>
    <row r="45" spans="1:6" x14ac:dyDescent="0.25">
      <c r="C45" s="28"/>
      <c r="D45" s="28"/>
      <c r="E45" s="26"/>
    </row>
    <row r="46" spans="1:6" x14ac:dyDescent="0.25">
      <c r="C46" s="28"/>
      <c r="D46" s="28"/>
      <c r="E46" s="28"/>
    </row>
    <row r="47" spans="1:6" x14ac:dyDescent="0.25">
      <c r="B47" s="21"/>
      <c r="C47" s="28"/>
      <c r="D47" s="28"/>
      <c r="E47" s="28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osiguranja&amp;RKvartalni izvještaj</oddHeader>
    <oddFooter>&amp;CU izvještaj su uključeni podaci zaključno sa 30.09.2024. godine.</oddFooter>
  </headerFooter>
  <ignoredErrors>
    <ignoredError sqref="A13:A30 A33:A36" numberStoredAsText="1"/>
    <ignoredError sqref="A31:A32 A37" twoDigitTextYear="1" numberStoredAsText="1"/>
    <ignoredError sqref="D3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3"/>
    </row>
    <row r="3" spans="1:8" x14ac:dyDescent="0.25">
      <c r="D3" s="10"/>
      <c r="E3" s="10"/>
      <c r="F3" s="10"/>
    </row>
    <row r="4" spans="1:8" x14ac:dyDescent="0.25">
      <c r="D4" s="10"/>
      <c r="E4" s="10"/>
      <c r="F4" s="10"/>
    </row>
    <row r="5" spans="1:8" x14ac:dyDescent="0.25">
      <c r="C5" s="16"/>
      <c r="D5" s="3"/>
      <c r="E5" s="3"/>
      <c r="F5" s="3"/>
    </row>
    <row r="6" spans="1:8" x14ac:dyDescent="0.25">
      <c r="A6" s="41" t="s">
        <v>60</v>
      </c>
      <c r="C6" s="4"/>
      <c r="D6" s="4"/>
      <c r="E6" s="4"/>
      <c r="F6" s="4"/>
    </row>
    <row r="7" spans="1:8" x14ac:dyDescent="0.25">
      <c r="A7" s="41"/>
      <c r="C7" s="4"/>
      <c r="D7" s="4"/>
      <c r="E7" s="4"/>
      <c r="F7" s="4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3"/>
      <c r="B10" s="63" t="s">
        <v>26</v>
      </c>
      <c r="C10" s="63"/>
      <c r="D10" s="63"/>
      <c r="E10" s="63"/>
      <c r="F10" s="66"/>
    </row>
    <row r="11" spans="1:8" ht="38.25" customHeight="1" x14ac:dyDescent="0.25">
      <c r="A11" s="44" t="s">
        <v>52</v>
      </c>
      <c r="B11" s="64"/>
      <c r="C11" s="42" t="s">
        <v>54</v>
      </c>
      <c r="D11" s="42" t="s">
        <v>53</v>
      </c>
      <c r="E11" s="42" t="s">
        <v>55</v>
      </c>
      <c r="F11" s="45" t="s">
        <v>53</v>
      </c>
    </row>
    <row r="12" spans="1:8" ht="31.5" customHeight="1" thickBot="1" x14ac:dyDescent="0.3">
      <c r="A12" s="46"/>
      <c r="B12" s="65"/>
      <c r="C12" s="47" t="s">
        <v>61</v>
      </c>
      <c r="D12" s="47" t="s">
        <v>25</v>
      </c>
      <c r="E12" s="47" t="s">
        <v>61</v>
      </c>
      <c r="F12" s="48" t="s">
        <v>25</v>
      </c>
    </row>
    <row r="13" spans="1:8" x14ac:dyDescent="0.25">
      <c r="A13" s="36" t="s">
        <v>0</v>
      </c>
      <c r="B13" s="14" t="s">
        <v>27</v>
      </c>
      <c r="C13" s="31">
        <v>4769</v>
      </c>
      <c r="D13" s="58">
        <f>C13/C$36*100</f>
        <v>297.50467872738614</v>
      </c>
      <c r="E13" s="31">
        <v>5604861.1600000001</v>
      </c>
      <c r="F13" s="60">
        <f>E13/E$36*100</f>
        <v>50.481997752030047</v>
      </c>
    </row>
    <row r="14" spans="1:8" x14ac:dyDescent="0.25">
      <c r="A14" s="36" t="s">
        <v>1</v>
      </c>
      <c r="B14" s="14" t="s">
        <v>28</v>
      </c>
      <c r="C14" s="31">
        <v>957</v>
      </c>
      <c r="D14" s="58">
        <f t="shared" ref="D14:F29" si="0">C14/C$36*100</f>
        <v>59.70056144728634</v>
      </c>
      <c r="E14" s="31">
        <v>713012.78</v>
      </c>
      <c r="F14" s="60">
        <f t="shared" si="0"/>
        <v>6.4219805860683792</v>
      </c>
      <c r="H14" s="1"/>
    </row>
    <row r="15" spans="1:8" x14ac:dyDescent="0.25">
      <c r="A15" s="36" t="s">
        <v>2</v>
      </c>
      <c r="B15" s="14" t="s">
        <v>29</v>
      </c>
      <c r="C15" s="31">
        <v>4925</v>
      </c>
      <c r="D15" s="58">
        <f t="shared" si="0"/>
        <v>307.23643169058016</v>
      </c>
      <c r="E15" s="31">
        <v>11681340.540000003</v>
      </c>
      <c r="F15" s="60">
        <f t="shared" si="0"/>
        <v>105.21177778487159</v>
      </c>
    </row>
    <row r="16" spans="1:8" x14ac:dyDescent="0.25">
      <c r="A16" s="36" t="s">
        <v>3</v>
      </c>
      <c r="B16" s="14" t="s">
        <v>30</v>
      </c>
      <c r="C16" s="31">
        <v>2</v>
      </c>
      <c r="D16" s="58">
        <f t="shared" si="0"/>
        <v>0.12476606363069245</v>
      </c>
      <c r="E16" s="31">
        <v>434.58</v>
      </c>
      <c r="F16" s="60">
        <f t="shared" si="0"/>
        <v>3.9141855537198032E-3</v>
      </c>
    </row>
    <row r="17" spans="1:6" x14ac:dyDescent="0.25">
      <c r="A17" s="36" t="s">
        <v>4</v>
      </c>
      <c r="B17" s="14" t="s">
        <v>31</v>
      </c>
      <c r="C17" s="31">
        <v>0</v>
      </c>
      <c r="D17" s="58">
        <f t="shared" si="0"/>
        <v>0</v>
      </c>
      <c r="E17" s="31">
        <v>0</v>
      </c>
      <c r="F17" s="60">
        <f t="shared" si="0"/>
        <v>0</v>
      </c>
    </row>
    <row r="18" spans="1:6" x14ac:dyDescent="0.25">
      <c r="A18" s="36" t="s">
        <v>5</v>
      </c>
      <c r="B18" s="14" t="s">
        <v>32</v>
      </c>
      <c r="C18" s="31">
        <v>0</v>
      </c>
      <c r="D18" s="58">
        <f>C18/C$36*100</f>
        <v>0</v>
      </c>
      <c r="E18" s="31">
        <v>0</v>
      </c>
      <c r="F18" s="60">
        <f>E18/E$36*100</f>
        <v>0</v>
      </c>
    </row>
    <row r="19" spans="1:6" x14ac:dyDescent="0.25">
      <c r="A19" s="36" t="s">
        <v>6</v>
      </c>
      <c r="B19" s="14" t="s">
        <v>33</v>
      </c>
      <c r="C19" s="31">
        <v>7</v>
      </c>
      <c r="D19" s="58">
        <f t="shared" si="0"/>
        <v>0.43668122270742354</v>
      </c>
      <c r="E19" s="31">
        <v>1804.96</v>
      </c>
      <c r="F19" s="60">
        <f t="shared" si="0"/>
        <v>1.6256956963141642E-2</v>
      </c>
    </row>
    <row r="20" spans="1:6" x14ac:dyDescent="0.25">
      <c r="A20" s="36" t="s">
        <v>7</v>
      </c>
      <c r="B20" s="14" t="s">
        <v>34</v>
      </c>
      <c r="C20" s="31">
        <v>303</v>
      </c>
      <c r="D20" s="58">
        <f t="shared" si="0"/>
        <v>18.902058640049908</v>
      </c>
      <c r="E20" s="31">
        <v>3152181.58</v>
      </c>
      <c r="F20" s="60">
        <f t="shared" si="0"/>
        <v>28.391144560581854</v>
      </c>
    </row>
    <row r="21" spans="1:6" x14ac:dyDescent="0.25">
      <c r="A21" s="36" t="s">
        <v>8</v>
      </c>
      <c r="B21" s="14" t="s">
        <v>35</v>
      </c>
      <c r="C21" s="31">
        <v>801</v>
      </c>
      <c r="D21" s="58">
        <f t="shared" si="0"/>
        <v>49.968808484092328</v>
      </c>
      <c r="E21" s="31">
        <v>1967085.31</v>
      </c>
      <c r="F21" s="60">
        <f t="shared" si="0"/>
        <v>17.717191088721158</v>
      </c>
    </row>
    <row r="22" spans="1:6" s="20" customFormat="1" x14ac:dyDescent="0.25">
      <c r="A22" s="36" t="s">
        <v>9</v>
      </c>
      <c r="B22" s="14" t="s">
        <v>36</v>
      </c>
      <c r="C22" s="31">
        <v>13710</v>
      </c>
      <c r="D22" s="58">
        <f t="shared" si="0"/>
        <v>855.27136618839666</v>
      </c>
      <c r="E22" s="31">
        <v>46406996.170000002</v>
      </c>
      <c r="F22" s="60">
        <f t="shared" si="0"/>
        <v>417.97964471476882</v>
      </c>
    </row>
    <row r="23" spans="1:6" s="20" customFormat="1" x14ac:dyDescent="0.25">
      <c r="A23" s="36" t="s">
        <v>10</v>
      </c>
      <c r="B23" s="14" t="s">
        <v>37</v>
      </c>
      <c r="C23" s="31">
        <v>1</v>
      </c>
      <c r="D23" s="58">
        <f t="shared" si="0"/>
        <v>6.2383031815346227E-2</v>
      </c>
      <c r="E23" s="31">
        <v>815.7</v>
      </c>
      <c r="F23" s="60">
        <f t="shared" si="0"/>
        <v>7.3468662988845409E-3</v>
      </c>
    </row>
    <row r="24" spans="1:6" x14ac:dyDescent="0.25">
      <c r="A24" s="36" t="s">
        <v>11</v>
      </c>
      <c r="B24" s="14" t="s">
        <v>38</v>
      </c>
      <c r="C24" s="31">
        <v>0</v>
      </c>
      <c r="D24" s="58">
        <f>C24/C$36*100</f>
        <v>0</v>
      </c>
      <c r="E24" s="56">
        <v>0</v>
      </c>
      <c r="F24" s="60">
        <f>E25/E$36*100</f>
        <v>3.0926547669985713</v>
      </c>
    </row>
    <row r="25" spans="1:6" x14ac:dyDescent="0.25">
      <c r="A25" s="36" t="s">
        <v>12</v>
      </c>
      <c r="B25" s="14" t="s">
        <v>39</v>
      </c>
      <c r="C25" s="31">
        <v>229</v>
      </c>
      <c r="D25" s="58">
        <f t="shared" si="0"/>
        <v>14.285714285714285</v>
      </c>
      <c r="E25" s="31">
        <v>343367.96</v>
      </c>
      <c r="F25" s="60">
        <f>E26/E$36*100</f>
        <v>17.89708069074695</v>
      </c>
    </row>
    <row r="26" spans="1:6" x14ac:dyDescent="0.25">
      <c r="A26" s="36" t="s">
        <v>13</v>
      </c>
      <c r="B26" s="14" t="s">
        <v>40</v>
      </c>
      <c r="C26" s="31">
        <v>115</v>
      </c>
      <c r="D26" s="58">
        <f t="shared" si="0"/>
        <v>7.174048658764816</v>
      </c>
      <c r="E26" s="31">
        <v>1987057.9000000001</v>
      </c>
      <c r="F26" s="60">
        <f>E27/E$36*100</f>
        <v>0</v>
      </c>
    </row>
    <row r="27" spans="1:6" x14ac:dyDescent="0.25">
      <c r="A27" s="36" t="s">
        <v>14</v>
      </c>
      <c r="B27" s="14" t="s">
        <v>41</v>
      </c>
      <c r="C27" s="31">
        <v>0</v>
      </c>
      <c r="D27" s="58">
        <f t="shared" si="0"/>
        <v>0</v>
      </c>
      <c r="E27" s="31">
        <v>0</v>
      </c>
      <c r="F27" s="60">
        <f>E28/E$36*100</f>
        <v>0.30140624821355277</v>
      </c>
    </row>
    <row r="28" spans="1:6" x14ac:dyDescent="0.25">
      <c r="A28" s="36" t="s">
        <v>15</v>
      </c>
      <c r="B28" s="14" t="s">
        <v>42</v>
      </c>
      <c r="C28" s="31">
        <v>72</v>
      </c>
      <c r="D28" s="58">
        <f t="shared" si="0"/>
        <v>4.4915782907049282</v>
      </c>
      <c r="E28" s="31">
        <v>33464.21</v>
      </c>
      <c r="F28" s="60">
        <f>E29/E$36*100</f>
        <v>0</v>
      </c>
    </row>
    <row r="29" spans="1:6" x14ac:dyDescent="0.25">
      <c r="A29" s="36" t="s">
        <v>16</v>
      </c>
      <c r="B29" s="14" t="s">
        <v>43</v>
      </c>
      <c r="C29" s="31">
        <v>0</v>
      </c>
      <c r="D29" s="58">
        <f t="shared" si="0"/>
        <v>0</v>
      </c>
      <c r="E29" s="31">
        <v>0</v>
      </c>
      <c r="F29" s="60">
        <f t="shared" si="0"/>
        <v>0</v>
      </c>
    </row>
    <row r="30" spans="1:6" x14ac:dyDescent="0.25">
      <c r="A30" s="36" t="s">
        <v>17</v>
      </c>
      <c r="B30" s="14" t="s">
        <v>44</v>
      </c>
      <c r="C30" s="31">
        <v>123</v>
      </c>
      <c r="D30" s="58">
        <f>C30/C$36*100</f>
        <v>7.6731129132875857</v>
      </c>
      <c r="E30" s="31">
        <v>57489.840000000004</v>
      </c>
      <c r="F30" s="60">
        <f>E30/E$36*100</f>
        <v>0.51780086799591074</v>
      </c>
    </row>
    <row r="31" spans="1:6" x14ac:dyDescent="0.25">
      <c r="A31" s="37" t="s">
        <v>23</v>
      </c>
      <c r="B31" s="7" t="s">
        <v>45</v>
      </c>
      <c r="C31" s="32">
        <f>SUM(C13:C30)</f>
        <v>26014</v>
      </c>
      <c r="D31" s="8">
        <f>C31/C$37*100</f>
        <v>94.195604156859901</v>
      </c>
      <c r="E31" s="25">
        <f>SUM(E13:E30)</f>
        <v>71949912.689999998</v>
      </c>
      <c r="F31" s="50">
        <f>E31/E$37*100</f>
        <v>86.631734445325904</v>
      </c>
    </row>
    <row r="32" spans="1:6" x14ac:dyDescent="0.25">
      <c r="A32" s="38" t="s">
        <v>22</v>
      </c>
      <c r="B32" s="5" t="s">
        <v>46</v>
      </c>
      <c r="C32" s="31">
        <v>1268</v>
      </c>
      <c r="D32" s="58">
        <f>C32/C$36*100</f>
        <v>79.101684341859013</v>
      </c>
      <c r="E32" s="54">
        <v>10034924.16</v>
      </c>
      <c r="F32" s="60">
        <f>E32/E$36*100</f>
        <v>90.38279529602336</v>
      </c>
    </row>
    <row r="33" spans="1:6" x14ac:dyDescent="0.25">
      <c r="A33" s="38" t="s">
        <v>20</v>
      </c>
      <c r="B33" s="6" t="s">
        <v>47</v>
      </c>
      <c r="C33" s="31">
        <v>2</v>
      </c>
      <c r="D33" s="58">
        <f t="shared" ref="D33:D35" si="1">C33/C$36*100</f>
        <v>0.12476606363069245</v>
      </c>
      <c r="E33" s="54">
        <v>27090.77</v>
      </c>
      <c r="F33" s="60">
        <f t="shared" ref="F33:F35" si="2">E33/E$36*100</f>
        <v>0.24400179615524376</v>
      </c>
    </row>
    <row r="34" spans="1:6" x14ac:dyDescent="0.25">
      <c r="A34" s="38" t="s">
        <v>21</v>
      </c>
      <c r="B34" s="17" t="s">
        <v>48</v>
      </c>
      <c r="C34" s="31">
        <v>333</v>
      </c>
      <c r="D34" s="58">
        <f t="shared" si="1"/>
        <v>20.773549594510293</v>
      </c>
      <c r="E34" s="54">
        <v>1040677.93</v>
      </c>
      <c r="F34" s="60">
        <f t="shared" si="2"/>
        <v>9.3732029078214119</v>
      </c>
    </row>
    <row r="35" spans="1:6" ht="15.75" customHeight="1" x14ac:dyDescent="0.25">
      <c r="A35" s="39" t="s">
        <v>19</v>
      </c>
      <c r="B35" s="17" t="s">
        <v>49</v>
      </c>
      <c r="C35" s="31">
        <v>0</v>
      </c>
      <c r="D35" s="58">
        <f t="shared" si="1"/>
        <v>0</v>
      </c>
      <c r="E35" s="54">
        <v>0</v>
      </c>
      <c r="F35" s="60">
        <f t="shared" si="2"/>
        <v>0</v>
      </c>
    </row>
    <row r="36" spans="1:6" x14ac:dyDescent="0.25">
      <c r="A36" s="40" t="s">
        <v>18</v>
      </c>
      <c r="B36" s="9" t="s">
        <v>50</v>
      </c>
      <c r="C36" s="33">
        <f>SUM(C32:C35)</f>
        <v>1603</v>
      </c>
      <c r="D36" s="8">
        <f>C36/C$37*100</f>
        <v>5.804395843140095</v>
      </c>
      <c r="E36" s="34">
        <f>SUM(E32:E35)</f>
        <v>11102692.859999999</v>
      </c>
      <c r="F36" s="50">
        <f>E36/E$37*100</f>
        <v>13.3682655546741</v>
      </c>
    </row>
    <row r="37" spans="1:6" x14ac:dyDescent="0.25">
      <c r="A37" s="18" t="s">
        <v>24</v>
      </c>
      <c r="B37" s="19" t="s">
        <v>51</v>
      </c>
      <c r="C37" s="57">
        <f>C31+C36</f>
        <v>27617</v>
      </c>
      <c r="D37" s="22">
        <f>D31+D36</f>
        <v>100</v>
      </c>
      <c r="E37" s="57">
        <f>E31+E36</f>
        <v>83052605.549999997</v>
      </c>
      <c r="F37" s="49"/>
    </row>
    <row r="40" spans="1:6" x14ac:dyDescent="0.25">
      <c r="A40" t="s">
        <v>59</v>
      </c>
      <c r="C40" s="27"/>
      <c r="D40" s="28"/>
      <c r="E40" s="26"/>
    </row>
    <row r="41" spans="1:6" x14ac:dyDescent="0.25">
      <c r="C41" s="27"/>
      <c r="D41" s="28"/>
      <c r="E41" s="26"/>
    </row>
    <row r="42" spans="1:6" x14ac:dyDescent="0.25">
      <c r="C42" s="28"/>
      <c r="D42" s="28"/>
      <c r="E42" s="28"/>
    </row>
    <row r="43" spans="1:6" x14ac:dyDescent="0.25">
      <c r="C43" s="28"/>
      <c r="D43" s="28"/>
      <c r="E43" s="26"/>
      <c r="F43" s="24"/>
    </row>
    <row r="44" spans="1:6" x14ac:dyDescent="0.25">
      <c r="C44" s="29"/>
      <c r="D44" s="28"/>
      <c r="E44" s="28"/>
    </row>
    <row r="45" spans="1:6" x14ac:dyDescent="0.25">
      <c r="C45" s="28"/>
      <c r="D45" s="28"/>
      <c r="E45" s="26"/>
    </row>
    <row r="46" spans="1:6" x14ac:dyDescent="0.25">
      <c r="C46" s="27"/>
      <c r="D46" s="28"/>
      <c r="E46" s="28"/>
    </row>
    <row r="47" spans="1:6" x14ac:dyDescent="0.25">
      <c r="B47" s="21"/>
      <c r="C47" s="28"/>
      <c r="D47" s="28"/>
      <c r="E47" s="28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&amp;L&amp;G&amp;CStatistika tržišta osiguranja&amp;RKvartalni  izvještaj</oddHeader>
    <oddFooter>&amp;CU izvještaj su uključeni podaci zaključno sa 30.09.2024. godine.</oddFooter>
  </headerFooter>
  <ignoredErrors>
    <ignoredError sqref="A13:A30 A36" numberStoredAsText="1"/>
    <ignoredError sqref="A31:A32 A37" twoDigitTextYear="1" numberStoredAsText="1"/>
    <ignoredError sqref="D36:E36 D31:E31 F31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2021-10-29T09:40:01Z</cp:lastPrinted>
  <dcterms:created xsi:type="dcterms:W3CDTF">2018-01-08T12:56:16Z</dcterms:created>
  <dcterms:modified xsi:type="dcterms:W3CDTF">2025-01-29T08:39:19Z</dcterms:modified>
</cp:coreProperties>
</file>