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III K/Jezici/BS EV UPLOAD 290125/"/>
    </mc:Choice>
  </mc:AlternateContent>
  <xr:revisionPtr revIDLastSave="63" documentId="13_ncr:1_{E0E5EF4B-ACEA-4430-B362-FCF780AA8C3D}" xr6:coauthVersionLast="47" xr6:coauthVersionMax="47" xr10:uidLastSave="{2C8B158E-8716-41B6-8C49-0A643B593249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C11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K11" i="41"/>
  <c r="M11" i="41"/>
  <c r="M36" i="41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11" i="43"/>
  <c r="C25" i="43"/>
  <c r="F11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E25" i="43"/>
  <c r="I22" i="42"/>
  <c r="G22" i="42"/>
  <c r="C22" i="42"/>
  <c r="E22" i="42"/>
  <c r="M11" i="42"/>
  <c r="G25" i="43" l="1"/>
  <c r="H11" i="43" s="1"/>
  <c r="D11" i="42" l="1"/>
  <c r="H12" i="43" l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F11" i="41" s="1"/>
  <c r="G36" i="41"/>
  <c r="I36" i="41"/>
  <c r="C36" i="41"/>
  <c r="L25" i="43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D11" i="41"/>
  <c r="J20" i="42"/>
  <c r="H21" i="42"/>
  <c r="F20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3" i="41"/>
  <c r="M35" i="41"/>
  <c r="M31" i="41"/>
  <c r="M30" i="41"/>
  <c r="M28" i="41"/>
  <c r="M27" i="41"/>
  <c r="M26" i="41"/>
  <c r="M25" i="41"/>
  <c r="M24" i="41"/>
  <c r="M23" i="41"/>
  <c r="M20" i="41"/>
  <c r="M18" i="41"/>
  <c r="M17" i="4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H36" i="41"/>
  <c r="D36" i="41"/>
  <c r="J36" i="41"/>
  <c r="F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22" i="41" l="1"/>
  <c r="F22" i="42"/>
  <c r="N12" i="43"/>
  <c r="N20" i="43"/>
  <c r="N16" i="43"/>
  <c r="N22" i="43"/>
  <c r="N18" i="43"/>
  <c r="N14" i="43"/>
  <c r="D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26" i="41" l="1"/>
  <c r="N13" i="41"/>
  <c r="N28" i="41"/>
  <c r="N34" i="41"/>
  <c r="N30" i="41"/>
  <c r="N27" i="41"/>
  <c r="N35" i="41"/>
  <c r="L36" i="41"/>
  <c r="N21" i="41"/>
  <c r="N31" i="41"/>
  <c r="N23" i="41"/>
  <c r="N19" i="41"/>
  <c r="N17" i="41"/>
  <c r="N15" i="41"/>
  <c r="N11" i="41"/>
  <c r="N16" i="41"/>
  <c r="N32" i="41"/>
  <c r="N18" i="41"/>
  <c r="N29" i="41"/>
  <c r="N25" i="41"/>
  <c r="N24" i="41"/>
  <c r="N20" i="41"/>
  <c r="N12" i="41"/>
  <c r="N33" i="41"/>
  <c r="N1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<sst xmlns="http://schemas.openxmlformats.org/spreadsheetml/2006/main" count="178" uniqueCount="70">
  <si>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</si>
  <si>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</si>
  <si>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</si>
  <si>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</si>
  <si>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</si>
  <si>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</si>
  <si>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</si>
  <si>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</si>
  <si>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</si>
  <si>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</si>
  <si>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</si>
  <si>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</si>
  <si>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</si>
  <si>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</si>
  <si>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</si>
  <si>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</si>
  <si>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</si>
  <si>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</si>
  <si>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</si>
  <si>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</si>
  <si>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</si>
  <si>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</si>
  <si>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</si>
  <si>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</si>
  <si>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</si>
  <si>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</si>
  <si>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</si>
  <si>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</si>
  <si>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</si>
  <si>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</si>
  <si>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</si>
  <si>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</si>
  <si>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</si>
  <si>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</si>
  <si>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</si>
  <si>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</si>
  <si>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</si>
  <si>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</si>
  <si>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</si>
  <si>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</si>
  <si>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</si>
  <si>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</si>
  <si>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</si>
  <si>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</si>
  <si>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</si>
  <si>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</si>
  <si>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</si>
  <si>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</si>
  <si>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</si>
  <si>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</si>
  <si>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</si>
  <si>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</si>
  <si>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</si>
  <si>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</si>
  <si>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</si>
  <si>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</si>
  <si>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</si>
  <si>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</si>
  <si>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</si>
  <si>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</si>
  <si>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BROJ I VRIJEDNOST ISPLAĆENIH ŠTETA PO DRUŠTVIMA ZA OSIGURANJE U REPUBLICI SRPSKOJ*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</si>
  <si>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</si>
  <si>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</si>
  <si>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Central osiguranje d.d.***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</si>
  <si>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</si>
  <si>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</si>
  <si>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</si>
  <si>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I-IX-2024</t>
  </si>
  <si>
    <t>ASA Central osiguranje d.d.*</t>
  </si>
  <si>
    <t>ASA Central osiguranje d.d.**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</si>
</sst>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167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 applyBorder="1"/>
    <xf numFmtId="167" fontId="5" fillId="0" borderId="0" xfId="0" applyNumberFormat="1" applyFont="1" applyFill="1" applyBorder="1"/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3" fontId="4" fillId="2" borderId="15" xfId="6" applyNumberFormat="1" applyFont="1" applyFill="1" applyBorder="1" applyAlignment="1">
      <alignment horizontal="right" vertical="center"/>
    </xf>
    <xf numFmtId="167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8" t="s">
        <v>48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5" t="s">
        <v>7</v>
      </c>
      <c r="C8" s="80" t="s">
        <v>54</v>
      </c>
      <c r="D8" s="80"/>
      <c r="E8" s="81"/>
      <c r="F8" s="81"/>
      <c r="G8" s="80" t="s">
        <v>55</v>
      </c>
      <c r="H8" s="80"/>
      <c r="I8" s="80"/>
      <c r="J8" s="80"/>
      <c r="K8" s="80" t="s">
        <v>56</v>
      </c>
      <c r="L8" s="80"/>
      <c r="M8" s="80"/>
      <c r="N8" s="82"/>
    </row>
    <row r="9" spans="1:14" ht="19.5" customHeight="1" x14ac:dyDescent="0.25">
      <c r="A9" s="5"/>
      <c r="B9" s="76"/>
      <c r="C9" s="78" t="s">
        <v>47</v>
      </c>
      <c r="D9" s="78"/>
      <c r="E9" s="78" t="s">
        <v>20</v>
      </c>
      <c r="F9" s="78"/>
      <c r="G9" s="78" t="s">
        <v>47</v>
      </c>
      <c r="H9" s="78"/>
      <c r="I9" s="78" t="s">
        <v>20</v>
      </c>
      <c r="J9" s="78"/>
      <c r="K9" s="78" t="s">
        <v>47</v>
      </c>
      <c r="L9" s="78"/>
      <c r="M9" s="78" t="s">
        <v>20</v>
      </c>
      <c r="N9" s="79"/>
    </row>
    <row r="10" spans="1:14" ht="18.75" customHeight="1" thickBot="1" x14ac:dyDescent="0.3">
      <c r="A10" s="6"/>
      <c r="B10" s="77"/>
      <c r="C10" s="47" t="s">
        <v>67</v>
      </c>
      <c r="D10" s="52" t="s">
        <v>49</v>
      </c>
      <c r="E10" s="47" t="s">
        <v>67</v>
      </c>
      <c r="F10" s="7" t="s">
        <v>49</v>
      </c>
      <c r="G10" s="47" t="s">
        <v>67</v>
      </c>
      <c r="H10" s="52" t="s">
        <v>49</v>
      </c>
      <c r="I10" s="47" t="s">
        <v>67</v>
      </c>
      <c r="J10" s="7" t="s">
        <v>49</v>
      </c>
      <c r="K10" s="47" t="s">
        <v>67</v>
      </c>
      <c r="L10" s="52" t="s">
        <v>49</v>
      </c>
      <c r="M10" s="47" t="s">
        <v>67</v>
      </c>
      <c r="N10" s="11" t="s">
        <v>49</v>
      </c>
    </row>
    <row r="11" spans="1:14" x14ac:dyDescent="0.25">
      <c r="A11" s="42" t="s">
        <v>22</v>
      </c>
      <c r="B11" s="8" t="s">
        <v>51</v>
      </c>
      <c r="C11" s="49">
        <f>FBiH!C11</f>
        <v>16643</v>
      </c>
      <c r="D11" s="31">
        <f t="shared" ref="D11:D23" si="0">C11/C$36*100</f>
        <v>13.388518840299902</v>
      </c>
      <c r="E11" s="49">
        <f>FBiH!E11</f>
        <v>29984230</v>
      </c>
      <c r="F11" s="31">
        <f>E11/E$36*100</f>
        <v>12.221658056424547</v>
      </c>
      <c r="G11" s="49">
        <f>FBiH!G11</f>
        <v>332</v>
      </c>
      <c r="H11" s="65">
        <f t="shared" ref="H11:H23" si="1">G11/G$36*100</f>
        <v>2.4388452214794678</v>
      </c>
      <c r="I11" s="49">
        <f>FBiH!I11</f>
        <v>2387782</v>
      </c>
      <c r="J11" s="31">
        <f t="shared" ref="J11:J23" si="2">I11/I$36*100</f>
        <v>3.1007643878682529</v>
      </c>
      <c r="K11" s="49">
        <f>FBiH!K11</f>
        <v>16975</v>
      </c>
      <c r="L11" s="65">
        <f t="shared" ref="L11:L23" si="3">K11/K$36*100</f>
        <v>12.307770390295895</v>
      </c>
      <c r="M11" s="49">
        <f>FBiH!M11</f>
        <v>32372012</v>
      </c>
      <c r="N11" s="31">
        <f t="shared" ref="N11:N23" si="4">M11/M$36*100</f>
        <v>10.042719683873793</v>
      </c>
    </row>
    <row r="12" spans="1:14" x14ac:dyDescent="0.25">
      <c r="A12" s="42" t="s">
        <v>23</v>
      </c>
      <c r="B12" s="8" t="s">
        <v>68</v>
      </c>
      <c r="C12" s="48">
        <f>FBiH!C12</f>
        <v>23661</v>
      </c>
      <c r="D12" s="31">
        <f t="shared" si="0"/>
        <v>19.034173182739647</v>
      </c>
      <c r="E12" s="48">
        <f>FBiH!E12</f>
        <v>42462035</v>
      </c>
      <c r="F12" s="31">
        <f t="shared" ref="F12:F23" si="5">E12/E$36*100</f>
        <v>17.307647124836322</v>
      </c>
      <c r="G12" s="48">
        <f>FBiH!G12</f>
        <v>0</v>
      </c>
      <c r="H12" s="65">
        <f t="shared" si="1"/>
        <v>0</v>
      </c>
      <c r="I12" s="48">
        <f>FBiH!I12</f>
        <v>0</v>
      </c>
      <c r="J12" s="31">
        <f t="shared" si="2"/>
        <v>0</v>
      </c>
      <c r="K12" s="48">
        <f>FBiH!K12</f>
        <v>23661</v>
      </c>
      <c r="L12" s="65">
        <f t="shared" si="3"/>
        <v>17.155473060665162</v>
      </c>
      <c r="M12" s="48">
        <f>FBiH!M12</f>
        <v>42462035</v>
      </c>
      <c r="N12" s="31">
        <f t="shared" si="4"/>
        <v>13.172932059701385</v>
      </c>
    </row>
    <row r="13" spans="1:14" x14ac:dyDescent="0.25">
      <c r="A13" s="42" t="s">
        <v>24</v>
      </c>
      <c r="B13" s="8" t="s">
        <v>9</v>
      </c>
      <c r="C13" s="48">
        <f>RS!C11</f>
        <v>1507</v>
      </c>
      <c r="D13" s="31">
        <f t="shared" si="0"/>
        <v>1.2123113556649612</v>
      </c>
      <c r="E13" s="48">
        <f>RS!E11</f>
        <v>4814818.4399999995</v>
      </c>
      <c r="F13" s="31">
        <f t="shared" si="5"/>
        <v>1.9625337911778111</v>
      </c>
      <c r="G13" s="48">
        <f>RS!G11</f>
        <v>0</v>
      </c>
      <c r="H13" s="65">
        <f t="shared" si="1"/>
        <v>0</v>
      </c>
      <c r="I13" s="48">
        <f>RS!I11</f>
        <v>0</v>
      </c>
      <c r="J13" s="31">
        <f t="shared" si="2"/>
        <v>0</v>
      </c>
      <c r="K13" s="48">
        <f>RS!K11</f>
        <v>1507</v>
      </c>
      <c r="L13" s="65">
        <f t="shared" si="3"/>
        <v>1.0926544906141922</v>
      </c>
      <c r="M13" s="48">
        <f>RS!M11</f>
        <v>4814818.4399999995</v>
      </c>
      <c r="N13" s="31">
        <f t="shared" si="4"/>
        <v>1.4936937476010606</v>
      </c>
    </row>
    <row r="14" spans="1:14" x14ac:dyDescent="0.25">
      <c r="A14" s="42" t="s">
        <v>25</v>
      </c>
      <c r="B14" s="8" t="s">
        <v>0</v>
      </c>
      <c r="C14" s="48">
        <f>FBiH!C13</f>
        <v>2668</v>
      </c>
      <c r="D14" s="31">
        <f t="shared" si="0"/>
        <v>2.1462818161341186</v>
      </c>
      <c r="E14" s="48">
        <f>FBiH!E13</f>
        <v>6821229</v>
      </c>
      <c r="F14" s="31">
        <f t="shared" si="5"/>
        <v>2.7803524840413361</v>
      </c>
      <c r="G14" s="48">
        <f>FBiH!G13</f>
        <v>0</v>
      </c>
      <c r="H14" s="65">
        <f t="shared" si="1"/>
        <v>0</v>
      </c>
      <c r="I14" s="48">
        <f>FBiH!I13</f>
        <v>0</v>
      </c>
      <c r="J14" s="31">
        <f t="shared" si="2"/>
        <v>0</v>
      </c>
      <c r="K14" s="48">
        <f>FBiH!K13</f>
        <v>2668</v>
      </c>
      <c r="L14" s="65">
        <f t="shared" si="3"/>
        <v>1.9344407305631486</v>
      </c>
      <c r="M14" s="48">
        <f>FBiH!M13</f>
        <v>6821229</v>
      </c>
      <c r="N14" s="31">
        <f t="shared" si="4"/>
        <v>2.1161394215012264</v>
      </c>
    </row>
    <row r="15" spans="1:14" x14ac:dyDescent="0.25">
      <c r="A15" s="42" t="s">
        <v>26</v>
      </c>
      <c r="B15" s="8" t="s">
        <v>64</v>
      </c>
      <c r="C15" s="48">
        <f>FBiH!C14</f>
        <v>0</v>
      </c>
      <c r="D15" s="31">
        <f t="shared" si="0"/>
        <v>0</v>
      </c>
      <c r="E15" s="48">
        <f>FBiH!E14</f>
        <v>0</v>
      </c>
      <c r="F15" s="31">
        <f t="shared" si="5"/>
        <v>0</v>
      </c>
      <c r="G15" s="48">
        <f>FBiH!G14</f>
        <v>0</v>
      </c>
      <c r="H15" s="65">
        <f t="shared" si="1"/>
        <v>0</v>
      </c>
      <c r="I15" s="48">
        <f>FBiH!I14</f>
        <v>0</v>
      </c>
      <c r="J15" s="31">
        <f t="shared" si="2"/>
        <v>0</v>
      </c>
      <c r="K15" s="48">
        <f>FBiH!K14</f>
        <v>0</v>
      </c>
      <c r="L15" s="65">
        <f t="shared" si="3"/>
        <v>0</v>
      </c>
      <c r="M15" s="48">
        <f>FBiH!M14</f>
        <v>0</v>
      </c>
      <c r="N15" s="31">
        <f t="shared" si="4"/>
        <v>0</v>
      </c>
    </row>
    <row r="16" spans="1:14" x14ac:dyDescent="0.25">
      <c r="A16" s="42" t="s">
        <v>27</v>
      </c>
      <c r="B16" s="8" t="s">
        <v>1</v>
      </c>
      <c r="C16" s="48">
        <f>FBiH!C15</f>
        <v>6217</v>
      </c>
      <c r="D16" s="31">
        <f t="shared" si="0"/>
        <v>5.0012871255269165</v>
      </c>
      <c r="E16" s="48">
        <f>FBiH!E15</f>
        <v>15717259</v>
      </c>
      <c r="F16" s="31">
        <f t="shared" si="5"/>
        <v>6.4063998002370308</v>
      </c>
      <c r="G16" s="48">
        <f>FBiH!G15</f>
        <v>317</v>
      </c>
      <c r="H16" s="65">
        <f t="shared" si="1"/>
        <v>2.3286564313523836</v>
      </c>
      <c r="I16" s="48">
        <f>FBiH!I15</f>
        <v>2857151</v>
      </c>
      <c r="J16" s="31">
        <f t="shared" si="2"/>
        <v>3.7102851397498462</v>
      </c>
      <c r="K16" s="48">
        <f>FBiH!K15</f>
        <v>6534</v>
      </c>
      <c r="L16" s="65">
        <f t="shared" si="3"/>
        <v>4.7374946527359869</v>
      </c>
      <c r="M16" s="48">
        <f>FBiH!M15</f>
        <v>18574410</v>
      </c>
      <c r="N16" s="31">
        <f t="shared" si="4"/>
        <v>5.7623107554557382</v>
      </c>
    </row>
    <row r="17" spans="1:14" x14ac:dyDescent="0.25">
      <c r="A17" s="42" t="s">
        <v>28</v>
      </c>
      <c r="B17" s="8" t="s">
        <v>10</v>
      </c>
      <c r="C17" s="48">
        <f>RS!C12</f>
        <v>2631</v>
      </c>
      <c r="D17" s="31">
        <f t="shared" si="0"/>
        <v>2.1165170383241625</v>
      </c>
      <c r="E17" s="48">
        <f>RS!E12</f>
        <v>7069913.8799999999</v>
      </c>
      <c r="F17" s="31">
        <f t="shared" si="5"/>
        <v>2.8817171536414214</v>
      </c>
      <c r="G17" s="48">
        <f>RS!G12</f>
        <v>0</v>
      </c>
      <c r="H17" s="65">
        <f t="shared" si="1"/>
        <v>0</v>
      </c>
      <c r="I17" s="48">
        <f>RS!I12</f>
        <v>0</v>
      </c>
      <c r="J17" s="31">
        <f t="shared" si="2"/>
        <v>0</v>
      </c>
      <c r="K17" s="48">
        <f>RS!K12</f>
        <v>2631</v>
      </c>
      <c r="L17" s="65">
        <f t="shared" si="3"/>
        <v>1.9076137789024152</v>
      </c>
      <c r="M17" s="48">
        <f>RS!M12</f>
        <v>7069913.8799999999</v>
      </c>
      <c r="N17" s="31">
        <f t="shared" si="4"/>
        <v>2.1932885508002573</v>
      </c>
    </row>
    <row r="18" spans="1:14" x14ac:dyDescent="0.25">
      <c r="A18" s="42" t="s">
        <v>29</v>
      </c>
      <c r="B18" s="8" t="s">
        <v>11</v>
      </c>
      <c r="C18" s="48">
        <f>RS!C13</f>
        <v>3828</v>
      </c>
      <c r="D18" s="31">
        <f t="shared" si="0"/>
        <v>3.0794478231489526</v>
      </c>
      <c r="E18" s="48">
        <f>RS!E13</f>
        <v>10797337.24</v>
      </c>
      <c r="F18" s="31">
        <f t="shared" si="5"/>
        <v>4.4010255946935697</v>
      </c>
      <c r="G18" s="48">
        <f>RS!G13</f>
        <v>0</v>
      </c>
      <c r="H18" s="65">
        <f t="shared" si="1"/>
        <v>0</v>
      </c>
      <c r="I18" s="48">
        <f>RS!I13</f>
        <v>0</v>
      </c>
      <c r="J18" s="31">
        <f t="shared" si="2"/>
        <v>0</v>
      </c>
      <c r="K18" s="48">
        <f>RS!K13</f>
        <v>3828</v>
      </c>
      <c r="L18" s="65">
        <f t="shared" si="3"/>
        <v>2.7755019177645175</v>
      </c>
      <c r="M18" s="48">
        <f>RS!M13</f>
        <v>10797337.24</v>
      </c>
      <c r="N18" s="31">
        <f t="shared" si="4"/>
        <v>3.349641388788918</v>
      </c>
    </row>
    <row r="19" spans="1:14" x14ac:dyDescent="0.25">
      <c r="A19" s="42" t="s">
        <v>30</v>
      </c>
      <c r="B19" s="8" t="s">
        <v>2</v>
      </c>
      <c r="C19" s="48">
        <f>FBiH!C16</f>
        <v>11346</v>
      </c>
      <c r="D19" s="31">
        <f t="shared" si="0"/>
        <v>9.1273288927502652</v>
      </c>
      <c r="E19" s="48">
        <f>FBiH!E16</f>
        <v>23359556</v>
      </c>
      <c r="F19" s="31">
        <f t="shared" si="5"/>
        <v>9.5214219535369207</v>
      </c>
      <c r="G19" s="48">
        <f>FBiH!G16</f>
        <v>0</v>
      </c>
      <c r="H19" s="65">
        <f t="shared" si="1"/>
        <v>0</v>
      </c>
      <c r="I19" s="48">
        <f>FBiH!I16</f>
        <v>0</v>
      </c>
      <c r="J19" s="31">
        <f t="shared" si="2"/>
        <v>0</v>
      </c>
      <c r="K19" s="48">
        <f>FBiH!K16</f>
        <v>11346</v>
      </c>
      <c r="L19" s="65">
        <f t="shared" si="3"/>
        <v>8.2264484741264923</v>
      </c>
      <c r="M19" s="48">
        <f>FBiH!M16</f>
        <v>23359556</v>
      </c>
      <c r="N19" s="31">
        <f t="shared" si="4"/>
        <v>7.2467992674583259</v>
      </c>
    </row>
    <row r="20" spans="1:14" x14ac:dyDescent="0.25">
      <c r="A20" s="42" t="s">
        <v>31</v>
      </c>
      <c r="B20" s="8" t="s">
        <v>19</v>
      </c>
      <c r="C20" s="48">
        <f>RS!C14</f>
        <v>941</v>
      </c>
      <c r="D20" s="31">
        <f t="shared" si="0"/>
        <v>0.75699070051806805</v>
      </c>
      <c r="E20" s="48">
        <f>RS!E14</f>
        <v>3317384.3000000003</v>
      </c>
      <c r="F20" s="31">
        <f t="shared" si="5"/>
        <v>1.3521753453849343</v>
      </c>
      <c r="G20" s="48">
        <f>RS!G14</f>
        <v>0</v>
      </c>
      <c r="H20" s="65">
        <f t="shared" si="1"/>
        <v>0</v>
      </c>
      <c r="I20" s="48">
        <f>RS!I14</f>
        <v>0</v>
      </c>
      <c r="J20" s="31">
        <f t="shared" si="2"/>
        <v>0</v>
      </c>
      <c r="K20" s="48">
        <f>RS!K14</f>
        <v>941</v>
      </c>
      <c r="L20" s="65">
        <f t="shared" si="3"/>
        <v>0.68227463547973111</v>
      </c>
      <c r="M20" s="48">
        <f>RS!M14</f>
        <v>3317384.3000000003</v>
      </c>
      <c r="N20" s="31">
        <f t="shared" si="4"/>
        <v>1.0291470486475751</v>
      </c>
    </row>
    <row r="21" spans="1:14" x14ac:dyDescent="0.25">
      <c r="A21" s="42" t="s">
        <v>32</v>
      </c>
      <c r="B21" s="8" t="s">
        <v>13</v>
      </c>
      <c r="C21" s="48">
        <f>RS!C15</f>
        <v>1139</v>
      </c>
      <c r="D21" s="31">
        <f t="shared" si="0"/>
        <v>0.9162724844740483</v>
      </c>
      <c r="E21" s="48">
        <f>RS!E15</f>
        <v>3967233.26</v>
      </c>
      <c r="F21" s="31">
        <f t="shared" si="5"/>
        <v>1.6170556433763486</v>
      </c>
      <c r="G21" s="48">
        <f>RS!G15</f>
        <v>1392</v>
      </c>
      <c r="H21" s="65">
        <f t="shared" si="1"/>
        <v>10.225519723793433</v>
      </c>
      <c r="I21" s="48">
        <f>RS!I15</f>
        <v>9912182.2300000004</v>
      </c>
      <c r="J21" s="31">
        <f t="shared" si="2"/>
        <v>12.871921165686201</v>
      </c>
      <c r="K21" s="48">
        <f>RS!K15</f>
        <v>2531</v>
      </c>
      <c r="L21" s="65">
        <f t="shared" si="3"/>
        <v>1.8351085041436763</v>
      </c>
      <c r="M21" s="48">
        <f>RS!M15</f>
        <v>13879415.49</v>
      </c>
      <c r="N21" s="31">
        <f t="shared" si="4"/>
        <v>4.3057898020699437</v>
      </c>
    </row>
    <row r="22" spans="1:14" x14ac:dyDescent="0.25">
      <c r="A22" s="42" t="s">
        <v>33</v>
      </c>
      <c r="B22" s="8" t="s">
        <v>3</v>
      </c>
      <c r="C22" s="48">
        <f>FBiH!C17</f>
        <v>3447</v>
      </c>
      <c r="D22" s="31">
        <f t="shared" si="0"/>
        <v>2.7729510570518388</v>
      </c>
      <c r="E22" s="48">
        <f>FBiH!E17</f>
        <v>7288778</v>
      </c>
      <c r="F22" s="31">
        <f t="shared" si="5"/>
        <v>2.9709267960254437</v>
      </c>
      <c r="G22" s="48">
        <f>FBiH!G17</f>
        <v>1663</v>
      </c>
      <c r="H22" s="65">
        <f t="shared" si="1"/>
        <v>12.216263865422757</v>
      </c>
      <c r="I22" s="48">
        <f>FBiH!I17</f>
        <v>15825005</v>
      </c>
      <c r="J22" s="31">
        <f t="shared" si="2"/>
        <v>20.550289742462692</v>
      </c>
      <c r="K22" s="48">
        <f>FBiH!K17</f>
        <v>5110</v>
      </c>
      <c r="L22" s="65">
        <f t="shared" si="3"/>
        <v>3.7050195401715476</v>
      </c>
      <c r="M22" s="48">
        <f>FBiH!M17</f>
        <v>23113783</v>
      </c>
      <c r="N22" s="31">
        <f t="shared" si="4"/>
        <v>7.170553486230248</v>
      </c>
    </row>
    <row r="23" spans="1:14" x14ac:dyDescent="0.25">
      <c r="A23" s="42" t="s">
        <v>34</v>
      </c>
      <c r="B23" s="8" t="s">
        <v>14</v>
      </c>
      <c r="C23" s="48">
        <f>RS!C16</f>
        <v>574</v>
      </c>
      <c r="D23" s="31">
        <f t="shared" si="0"/>
        <v>0.46175628278147823</v>
      </c>
      <c r="E23" s="48">
        <f>RS!E16</f>
        <v>1842349.57</v>
      </c>
      <c r="F23" s="31">
        <f t="shared" si="5"/>
        <v>0.75094696328506017</v>
      </c>
      <c r="G23" s="48">
        <f>RS!G16</f>
        <v>0</v>
      </c>
      <c r="H23" s="66">
        <f t="shared" si="1"/>
        <v>0</v>
      </c>
      <c r="I23" s="48">
        <f>RS!I16</f>
        <v>0</v>
      </c>
      <c r="J23" s="31">
        <f t="shared" si="2"/>
        <v>0</v>
      </c>
      <c r="K23" s="48">
        <f>RS!K16</f>
        <v>574</v>
      </c>
      <c r="L23" s="66">
        <f t="shared" si="3"/>
        <v>0.41618027711516009</v>
      </c>
      <c r="M23" s="48">
        <f>RS!M16</f>
        <v>1842349.57</v>
      </c>
      <c r="N23" s="31">
        <f t="shared" si="4"/>
        <v>0.57154928433905861</v>
      </c>
    </row>
    <row r="24" spans="1:14" x14ac:dyDescent="0.25">
      <c r="A24" s="42" t="s">
        <v>35</v>
      </c>
      <c r="B24" s="8" t="s">
        <v>15</v>
      </c>
      <c r="C24" s="48">
        <f>RS!C17</f>
        <v>2531</v>
      </c>
      <c r="D24" s="31">
        <f t="shared" ref="D24:D35" si="6">C24/C$36*100</f>
        <v>2.036071692891849</v>
      </c>
      <c r="E24" s="48">
        <f>RS!E17</f>
        <v>6934253.3899999997</v>
      </c>
      <c r="F24" s="31">
        <f t="shared" ref="F24:F35" si="7">E24/E$36*100</f>
        <v>2.8264215492338045</v>
      </c>
      <c r="G24" s="48">
        <f>RS!G17</f>
        <v>0</v>
      </c>
      <c r="H24" s="66">
        <f t="shared" ref="H24:H35" si="8">G24/G$36*100</f>
        <v>0</v>
      </c>
      <c r="I24" s="48">
        <f>RS!I17</f>
        <v>0</v>
      </c>
      <c r="J24" s="31">
        <f t="shared" ref="J24:J35" si="9">I24/I$36*100</f>
        <v>0</v>
      </c>
      <c r="K24" s="48">
        <f>RS!K17</f>
        <v>2531</v>
      </c>
      <c r="L24" s="66">
        <f t="shared" ref="L24:L35" si="10">K24/K$36*100</f>
        <v>1.8351085041436763</v>
      </c>
      <c r="M24" s="48">
        <f>RS!M17</f>
        <v>6934253.3899999997</v>
      </c>
      <c r="N24" s="31">
        <f t="shared" ref="N24:N35" si="11">M24/M$36*100</f>
        <v>2.1512028048402296</v>
      </c>
    </row>
    <row r="25" spans="1:14" x14ac:dyDescent="0.25">
      <c r="A25" s="42" t="s">
        <v>36</v>
      </c>
      <c r="B25" s="8" t="s">
        <v>16</v>
      </c>
      <c r="C25" s="48">
        <f>RS!C18</f>
        <v>1231</v>
      </c>
      <c r="D25" s="31">
        <f t="shared" si="6"/>
        <v>0.99028220227177655</v>
      </c>
      <c r="E25" s="48">
        <f>RS!E18</f>
        <v>3937309.1</v>
      </c>
      <c r="F25" s="31">
        <f t="shared" si="7"/>
        <v>1.6048584700240318</v>
      </c>
      <c r="G25" s="48">
        <f>RS!G18</f>
        <v>0</v>
      </c>
      <c r="H25" s="66">
        <f t="shared" si="8"/>
        <v>0</v>
      </c>
      <c r="I25" s="48">
        <f>RS!I18</f>
        <v>0</v>
      </c>
      <c r="J25" s="31">
        <f t="shared" si="9"/>
        <v>0</v>
      </c>
      <c r="K25" s="48">
        <f>RS!K18</f>
        <v>1231</v>
      </c>
      <c r="L25" s="66">
        <f t="shared" si="10"/>
        <v>0.89253993228007344</v>
      </c>
      <c r="M25" s="48">
        <f>RS!M18</f>
        <v>3937309.1</v>
      </c>
      <c r="N25" s="31">
        <f t="shared" si="11"/>
        <v>1.2214653695317241</v>
      </c>
    </row>
    <row r="26" spans="1:14" x14ac:dyDescent="0.25">
      <c r="A26" s="42" t="s">
        <v>37</v>
      </c>
      <c r="B26" s="8" t="s">
        <v>8</v>
      </c>
      <c r="C26" s="48">
        <f>RS!C19</f>
        <v>3141</v>
      </c>
      <c r="D26" s="31">
        <f t="shared" si="6"/>
        <v>2.5267883000289602</v>
      </c>
      <c r="E26" s="48">
        <f>RS!E19</f>
        <v>7794675.3199999994</v>
      </c>
      <c r="F26" s="31">
        <f t="shared" si="7"/>
        <v>3.1771319931140991</v>
      </c>
      <c r="G26" s="48">
        <f>RS!G19</f>
        <v>0</v>
      </c>
      <c r="H26" s="66">
        <f t="shared" si="8"/>
        <v>0</v>
      </c>
      <c r="I26" s="48">
        <f>RS!I19</f>
        <v>0</v>
      </c>
      <c r="J26" s="31">
        <f t="shared" si="9"/>
        <v>0</v>
      </c>
      <c r="K26" s="48">
        <f>RS!K19</f>
        <v>3141</v>
      </c>
      <c r="L26" s="66">
        <f t="shared" si="10"/>
        <v>2.2773906801719828</v>
      </c>
      <c r="M26" s="48">
        <f>RS!M19</f>
        <v>7794675.3199999994</v>
      </c>
      <c r="N26" s="31">
        <f t="shared" si="11"/>
        <v>2.4181301818857985</v>
      </c>
    </row>
    <row r="27" spans="1:14" x14ac:dyDescent="0.25">
      <c r="A27" s="42" t="s">
        <v>38</v>
      </c>
      <c r="B27" s="8" t="s">
        <v>12</v>
      </c>
      <c r="C27" s="48">
        <f>RS!C20</f>
        <v>931</v>
      </c>
      <c r="D27" s="31">
        <f t="shared" si="6"/>
        <v>0.74894616597483676</v>
      </c>
      <c r="E27" s="48">
        <f>RS!E20</f>
        <v>2897751.58</v>
      </c>
      <c r="F27" s="31">
        <f t="shared" si="7"/>
        <v>1.1811318464147307</v>
      </c>
      <c r="G27" s="48">
        <f>RS!G20</f>
        <v>0</v>
      </c>
      <c r="H27" s="66">
        <f t="shared" si="8"/>
        <v>0</v>
      </c>
      <c r="I27" s="48">
        <f>RS!I20</f>
        <v>0</v>
      </c>
      <c r="J27" s="31">
        <f t="shared" si="9"/>
        <v>0</v>
      </c>
      <c r="K27" s="48">
        <f>RS!K20</f>
        <v>931</v>
      </c>
      <c r="L27" s="66">
        <f t="shared" si="10"/>
        <v>0.67502410800385726</v>
      </c>
      <c r="M27" s="48">
        <f>RS!M20</f>
        <v>2897751.58</v>
      </c>
      <c r="N27" s="31">
        <f t="shared" si="11"/>
        <v>0.89896503286364726</v>
      </c>
    </row>
    <row r="28" spans="1:14" x14ac:dyDescent="0.25">
      <c r="A28" s="42" t="s">
        <v>39</v>
      </c>
      <c r="B28" s="8" t="s">
        <v>53</v>
      </c>
      <c r="C28" s="48">
        <f>RS!C21</f>
        <v>2012</v>
      </c>
      <c r="D28" s="31">
        <f t="shared" si="6"/>
        <v>1.6185603500981434</v>
      </c>
      <c r="E28" s="48">
        <f>RS!E21</f>
        <v>5432634.04</v>
      </c>
      <c r="F28" s="31">
        <f t="shared" si="7"/>
        <v>2.2143571998537976</v>
      </c>
      <c r="G28" s="48">
        <f>RS!G21</f>
        <v>0</v>
      </c>
      <c r="H28" s="66">
        <f t="shared" si="8"/>
        <v>0</v>
      </c>
      <c r="I28" s="48">
        <f>RS!I21</f>
        <v>0</v>
      </c>
      <c r="J28" s="31">
        <f t="shared" si="9"/>
        <v>0</v>
      </c>
      <c r="K28" s="48">
        <f>RS!K21</f>
        <v>2012</v>
      </c>
      <c r="L28" s="66">
        <f t="shared" si="10"/>
        <v>1.4588061281458227</v>
      </c>
      <c r="M28" s="48">
        <f>RS!M21</f>
        <v>5432634.04</v>
      </c>
      <c r="N28" s="31">
        <f t="shared" si="11"/>
        <v>1.6853577346008275</v>
      </c>
    </row>
    <row r="29" spans="1:14" x14ac:dyDescent="0.25">
      <c r="A29" s="42" t="s">
        <v>40</v>
      </c>
      <c r="B29" s="8" t="s">
        <v>4</v>
      </c>
      <c r="C29" s="48">
        <f>FBiH!C18</f>
        <v>9555</v>
      </c>
      <c r="D29" s="31">
        <f t="shared" si="6"/>
        <v>7.6865527560575337</v>
      </c>
      <c r="E29" s="48">
        <f>FBiH!E18</f>
        <v>25078663</v>
      </c>
      <c r="F29" s="31">
        <f t="shared" si="7"/>
        <v>10.222134892185197</v>
      </c>
      <c r="G29" s="48">
        <f>FBiH!G18</f>
        <v>587</v>
      </c>
      <c r="H29" s="66">
        <f t="shared" si="8"/>
        <v>4.3120546536399029</v>
      </c>
      <c r="I29" s="48">
        <f>FBiH!I18</f>
        <v>2433707</v>
      </c>
      <c r="J29" s="31">
        <f t="shared" si="9"/>
        <v>3.1604024136649338</v>
      </c>
      <c r="K29" s="48">
        <f>FBiH!K18</f>
        <v>10142</v>
      </c>
      <c r="L29" s="66">
        <f t="shared" si="10"/>
        <v>7.3534849660312789</v>
      </c>
      <c r="M29" s="48">
        <f>FBiH!M18</f>
        <v>27512370</v>
      </c>
      <c r="N29" s="31">
        <f t="shared" si="11"/>
        <v>8.5351203919304997</v>
      </c>
    </row>
    <row r="30" spans="1:14" x14ac:dyDescent="0.25">
      <c r="A30" s="42" t="s">
        <v>41</v>
      </c>
      <c r="B30" s="8" t="s">
        <v>18</v>
      </c>
      <c r="C30" s="48">
        <f>RS!C22</f>
        <v>258</v>
      </c>
      <c r="D30" s="31">
        <f t="shared" si="6"/>
        <v>0.20754899121536827</v>
      </c>
      <c r="E30" s="48">
        <f>RS!E22</f>
        <v>953464.86</v>
      </c>
      <c r="F30" s="31">
        <f t="shared" si="7"/>
        <v>0.3886350087274778</v>
      </c>
      <c r="G30" s="48">
        <f>RS!G22</f>
        <v>0</v>
      </c>
      <c r="H30" s="66">
        <f t="shared" si="8"/>
        <v>0</v>
      </c>
      <c r="I30" s="48">
        <f>RS!I22</f>
        <v>0</v>
      </c>
      <c r="J30" s="31">
        <f t="shared" si="9"/>
        <v>0</v>
      </c>
      <c r="K30" s="48">
        <f>RS!K22</f>
        <v>258</v>
      </c>
      <c r="L30" s="66">
        <f t="shared" si="10"/>
        <v>0.18706360887754586</v>
      </c>
      <c r="M30" s="48">
        <f>RS!M22</f>
        <v>953464.86</v>
      </c>
      <c r="N30" s="31">
        <f t="shared" si="11"/>
        <v>0.29579194266343312</v>
      </c>
    </row>
    <row r="31" spans="1:14" x14ac:dyDescent="0.25">
      <c r="A31" s="42" t="s">
        <v>42</v>
      </c>
      <c r="B31" s="8" t="s">
        <v>17</v>
      </c>
      <c r="C31" s="48">
        <f>RS!C23</f>
        <v>1733</v>
      </c>
      <c r="D31" s="31">
        <f t="shared" si="6"/>
        <v>1.3941178363419893</v>
      </c>
      <c r="E31" s="48">
        <f>RS!E23</f>
        <v>4242733.0599999996</v>
      </c>
      <c r="F31" s="31">
        <f t="shared" si="7"/>
        <v>1.7293501511964045</v>
      </c>
      <c r="G31" s="48">
        <f>RS!G23</f>
        <v>0</v>
      </c>
      <c r="H31" s="66">
        <f t="shared" si="8"/>
        <v>0</v>
      </c>
      <c r="I31" s="48">
        <f>RS!I23</f>
        <v>0</v>
      </c>
      <c r="J31" s="31">
        <f t="shared" si="9"/>
        <v>0</v>
      </c>
      <c r="K31" s="48">
        <f>RS!K23</f>
        <v>1733</v>
      </c>
      <c r="L31" s="66">
        <f t="shared" si="10"/>
        <v>1.2565164115689416</v>
      </c>
      <c r="M31" s="48">
        <f>RS!M23</f>
        <v>4242733.0599999996</v>
      </c>
      <c r="N31" s="31">
        <f t="shared" si="11"/>
        <v>1.3162165766861844</v>
      </c>
    </row>
    <row r="32" spans="1:14" x14ac:dyDescent="0.25">
      <c r="A32" s="42" t="s">
        <v>43</v>
      </c>
      <c r="B32" s="8" t="s">
        <v>5</v>
      </c>
      <c r="C32" s="48">
        <f>FBiH!C19</f>
        <v>8981</v>
      </c>
      <c r="D32" s="31">
        <f t="shared" si="6"/>
        <v>7.2247964732760561</v>
      </c>
      <c r="E32" s="48">
        <f>FBiH!E19</f>
        <v>11378291</v>
      </c>
      <c r="F32" s="31">
        <f t="shared" si="7"/>
        <v>4.6378240117719516</v>
      </c>
      <c r="G32" s="48">
        <f>FBiH!G19</f>
        <v>3791</v>
      </c>
      <c r="H32" s="66">
        <f t="shared" si="8"/>
        <v>27.848380224785132</v>
      </c>
      <c r="I32" s="48">
        <f>FBiH!I19</f>
        <v>9380617</v>
      </c>
      <c r="J32" s="31">
        <f t="shared" si="9"/>
        <v>12.181632632221673</v>
      </c>
      <c r="K32" s="48">
        <f>FBiH!K19</f>
        <v>12772</v>
      </c>
      <c r="L32" s="66">
        <f t="shared" si="10"/>
        <v>9.2603736921861071</v>
      </c>
      <c r="M32" s="48">
        <f>FBiH!M19</f>
        <v>20758908</v>
      </c>
      <c r="N32" s="31">
        <f t="shared" si="11"/>
        <v>6.4400042230098373</v>
      </c>
    </row>
    <row r="33" spans="1:14" x14ac:dyDescent="0.25">
      <c r="A33" s="42" t="s">
        <v>44</v>
      </c>
      <c r="B33" s="8" t="s">
        <v>6</v>
      </c>
      <c r="C33" s="48">
        <f>FBiH!C20</f>
        <v>15253</v>
      </c>
      <c r="D33" s="31">
        <f t="shared" si="6"/>
        <v>12.270328538790745</v>
      </c>
      <c r="E33" s="48">
        <f>FBiH!E20</f>
        <v>10905271</v>
      </c>
      <c r="F33" s="31">
        <f t="shared" si="7"/>
        <v>4.4450197045127711</v>
      </c>
      <c r="G33" s="48">
        <f>FBiH!G20</f>
        <v>2548</v>
      </c>
      <c r="H33" s="66">
        <f t="shared" si="8"/>
        <v>18.717402482920736</v>
      </c>
      <c r="I33" s="48">
        <f>FBiH!I20</f>
        <v>16624458</v>
      </c>
      <c r="J33" s="31">
        <f t="shared" si="9"/>
        <v>21.588456288727983</v>
      </c>
      <c r="K33" s="48">
        <f>FBiH!K20</f>
        <v>17801</v>
      </c>
      <c r="L33" s="66">
        <f t="shared" si="10"/>
        <v>12.906663959803074</v>
      </c>
      <c r="M33" s="48">
        <f>FBiH!M20</f>
        <v>27529729</v>
      </c>
      <c r="N33" s="31">
        <f t="shared" si="11"/>
        <v>8.5405056479038493</v>
      </c>
    </row>
    <row r="34" spans="1:14" x14ac:dyDescent="0.25">
      <c r="A34" s="42" t="s">
        <v>45</v>
      </c>
      <c r="B34" s="8" t="s">
        <v>57</v>
      </c>
      <c r="C34" s="48">
        <f>FBiH!C21</f>
        <v>523</v>
      </c>
      <c r="D34" s="31">
        <f t="shared" si="6"/>
        <v>0.42072915661099847</v>
      </c>
      <c r="E34" s="48">
        <f>FBiH!E21</f>
        <v>391618</v>
      </c>
      <c r="F34" s="31">
        <f t="shared" si="7"/>
        <v>0.15962461883266196</v>
      </c>
      <c r="G34" s="48">
        <f>FBiH!G21</f>
        <v>2772</v>
      </c>
      <c r="H34" s="66">
        <f t="shared" si="8"/>
        <v>20.362888415485198</v>
      </c>
      <c r="I34" s="48">
        <f>FBiH!I21</f>
        <v>16394825</v>
      </c>
      <c r="J34" s="31">
        <f t="shared" si="9"/>
        <v>21.290255770975801</v>
      </c>
      <c r="K34" s="48">
        <f>FBiH!K21</f>
        <v>3295</v>
      </c>
      <c r="L34" s="66">
        <f t="shared" si="10"/>
        <v>2.3890488033004402</v>
      </c>
      <c r="M34" s="48">
        <f>FBiH!M21</f>
        <v>16786443</v>
      </c>
      <c r="N34" s="31">
        <f t="shared" si="11"/>
        <v>5.2076324924853434</v>
      </c>
    </row>
    <row r="35" spans="1:14" x14ac:dyDescent="0.25">
      <c r="A35" s="42" t="s">
        <v>46</v>
      </c>
      <c r="B35" s="8" t="s">
        <v>21</v>
      </c>
      <c r="C35" s="48">
        <f>RS!C24</f>
        <v>3557</v>
      </c>
      <c r="D35" s="31">
        <f t="shared" si="6"/>
        <v>2.8614409370273837</v>
      </c>
      <c r="E35" s="48">
        <f>RS!E24</f>
        <v>7948054.6500000004</v>
      </c>
      <c r="F35" s="31">
        <f t="shared" si="7"/>
        <v>3.2396498474723243</v>
      </c>
      <c r="G35" s="48">
        <f>RS!G24</f>
        <v>211</v>
      </c>
      <c r="H35" s="66">
        <f t="shared" si="8"/>
        <v>1.5499889811209873</v>
      </c>
      <c r="I35" s="48">
        <f>RS!I24</f>
        <v>1190510.6299999999</v>
      </c>
      <c r="J35" s="31">
        <f t="shared" si="9"/>
        <v>1.5459924586426224</v>
      </c>
      <c r="K35" s="48">
        <f>RS!K24</f>
        <v>3768</v>
      </c>
      <c r="L35" s="66">
        <f t="shared" si="10"/>
        <v>2.7319987529092744</v>
      </c>
      <c r="M35" s="48">
        <f>RS!M24</f>
        <v>9138565.2800000012</v>
      </c>
      <c r="N35" s="31">
        <f t="shared" si="11"/>
        <v>2.8350431051311125</v>
      </c>
    </row>
    <row r="36" spans="1:14" ht="15.75" thickBot="1" x14ac:dyDescent="0.3">
      <c r="A36" s="54"/>
      <c r="B36" s="55" t="s">
        <v>52</v>
      </c>
      <c r="C36" s="73">
        <f t="shared" ref="C36:N36" si="12">SUM(C11:C35)</f>
        <v>124308</v>
      </c>
      <c r="D36" s="74">
        <f t="shared" si="12"/>
        <v>100.00000000000001</v>
      </c>
      <c r="E36" s="73">
        <f t="shared" si="12"/>
        <v>245336842.69</v>
      </c>
      <c r="F36" s="74">
        <f t="shared" si="12"/>
        <v>100</v>
      </c>
      <c r="G36" s="73">
        <f t="shared" si="12"/>
        <v>13613</v>
      </c>
      <c r="H36" s="74">
        <f t="shared" si="12"/>
        <v>100</v>
      </c>
      <c r="I36" s="73">
        <f t="shared" si="12"/>
        <v>77006237.859999999</v>
      </c>
      <c r="J36" s="56">
        <f t="shared" si="12"/>
        <v>100</v>
      </c>
      <c r="K36" s="73">
        <f t="shared" si="12"/>
        <v>137921</v>
      </c>
      <c r="L36" s="74">
        <f t="shared" si="12"/>
        <v>100</v>
      </c>
      <c r="M36" s="73">
        <f>SUM(M11:M35)</f>
        <v>322343080.54999995</v>
      </c>
      <c r="N36" s="56">
        <f t="shared" si="12"/>
        <v>100.00000000000001</v>
      </c>
    </row>
    <row r="39" spans="1:14" x14ac:dyDescent="0.25">
      <c r="B39" t="s">
        <v>61</v>
      </c>
    </row>
    <row r="40" spans="1:14" x14ac:dyDescent="0.25">
      <c r="B40" t="s">
        <v>62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4"/>
      <c r="C42" s="9"/>
    </row>
    <row r="43" spans="1:14" x14ac:dyDescent="0.25">
      <c r="B43" s="44"/>
    </row>
    <row r="44" spans="1:14" x14ac:dyDescent="0.25">
      <c r="B44" s="44"/>
      <c r="C44" s="9"/>
      <c r="E44" s="37"/>
      <c r="F44" s="37"/>
    </row>
    <row r="45" spans="1:14" x14ac:dyDescent="0.25">
      <c r="B45" s="44"/>
      <c r="C45" s="9"/>
      <c r="D45" s="19"/>
      <c r="I45" s="9"/>
    </row>
    <row r="46" spans="1:14" x14ac:dyDescent="0.25">
      <c r="B46" s="44"/>
      <c r="C46" s="9"/>
      <c r="I46" s="9"/>
    </row>
    <row r="47" spans="1:14" x14ac:dyDescent="0.25">
      <c r="B47" s="44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5"/>
      <c r="E49" s="45"/>
      <c r="F49" s="45"/>
    </row>
    <row r="50" spans="2:6" x14ac:dyDescent="0.25">
      <c r="B50" s="44"/>
      <c r="C50" s="45"/>
      <c r="D50" s="46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B74" s="44"/>
      <c r="C74" s="45"/>
      <c r="D74" s="45"/>
      <c r="E74" s="45"/>
      <c r="F74" s="45"/>
    </row>
    <row r="75" spans="2:6" x14ac:dyDescent="0.25">
      <c r="E75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F14:F35 E36:L36 N36 H11 F12 F13 N11 L11 H14:H35 H12 H13 J11 J14:N35 J12:N12 J13:N1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7" t="s">
        <v>50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5" t="s">
        <v>7</v>
      </c>
      <c r="C8" s="80" t="s">
        <v>54</v>
      </c>
      <c r="D8" s="80"/>
      <c r="E8" s="81"/>
      <c r="F8" s="81"/>
      <c r="G8" s="80" t="s">
        <v>55</v>
      </c>
      <c r="H8" s="80"/>
      <c r="I8" s="80"/>
      <c r="J8" s="80"/>
      <c r="K8" s="80" t="s">
        <v>56</v>
      </c>
      <c r="L8" s="80"/>
      <c r="M8" s="80"/>
      <c r="N8" s="82"/>
    </row>
    <row r="9" spans="1:14" ht="19.5" customHeight="1" x14ac:dyDescent="0.25">
      <c r="A9" s="5"/>
      <c r="B9" s="76"/>
      <c r="C9" s="78" t="s">
        <v>47</v>
      </c>
      <c r="D9" s="78"/>
      <c r="E9" s="78" t="s">
        <v>20</v>
      </c>
      <c r="F9" s="78"/>
      <c r="G9" s="78" t="s">
        <v>47</v>
      </c>
      <c r="H9" s="78"/>
      <c r="I9" s="78" t="s">
        <v>20</v>
      </c>
      <c r="J9" s="78"/>
      <c r="K9" s="78" t="s">
        <v>47</v>
      </c>
      <c r="L9" s="78"/>
      <c r="M9" s="78" t="s">
        <v>20</v>
      </c>
      <c r="N9" s="79"/>
    </row>
    <row r="10" spans="1:14" ht="18.75" customHeight="1" thickBot="1" x14ac:dyDescent="0.3">
      <c r="A10" s="6"/>
      <c r="B10" s="77"/>
      <c r="C10" s="47" t="s">
        <v>67</v>
      </c>
      <c r="D10" s="52" t="s">
        <v>49</v>
      </c>
      <c r="E10" s="47" t="s">
        <v>67</v>
      </c>
      <c r="F10" s="7" t="s">
        <v>49</v>
      </c>
      <c r="G10" s="47" t="s">
        <v>67</v>
      </c>
      <c r="H10" s="52" t="s">
        <v>49</v>
      </c>
      <c r="I10" s="47" t="s">
        <v>67</v>
      </c>
      <c r="J10" s="7" t="s">
        <v>49</v>
      </c>
      <c r="K10" s="47" t="s">
        <v>67</v>
      </c>
      <c r="L10" s="52" t="s">
        <v>49</v>
      </c>
      <c r="M10" s="47" t="s">
        <v>67</v>
      </c>
      <c r="N10" s="11" t="s">
        <v>49</v>
      </c>
    </row>
    <row r="11" spans="1:14" x14ac:dyDescent="0.25">
      <c r="A11" s="42" t="s">
        <v>22</v>
      </c>
      <c r="B11" s="8" t="s">
        <v>51</v>
      </c>
      <c r="C11" s="49">
        <v>16643</v>
      </c>
      <c r="D11" s="31">
        <f t="shared" ref="D11:D21" si="0">C11/C$22*100</f>
        <v>16.931857488758215</v>
      </c>
      <c r="E11" s="50">
        <v>29984230</v>
      </c>
      <c r="F11" s="31">
        <f t="shared" ref="F11:F21" si="1">E11/E$22*100</f>
        <v>17.293246959271961</v>
      </c>
      <c r="G11" s="50">
        <v>332</v>
      </c>
      <c r="H11" s="67">
        <f t="shared" ref="H11:H21" si="2">G11/G$22*100</f>
        <v>2.7643630308076603</v>
      </c>
      <c r="I11" s="50">
        <v>2387782</v>
      </c>
      <c r="J11" s="31">
        <f t="shared" ref="J11:J21" si="3">I11/I$22*100</f>
        <v>3.6231465242120136</v>
      </c>
      <c r="K11" s="50">
        <f t="shared" ref="K11:K21" si="4">C11+G11</f>
        <v>16975</v>
      </c>
      <c r="L11" s="67">
        <f t="shared" ref="L11:L21" si="5">K11/K$22*100</f>
        <v>15.389287786480999</v>
      </c>
      <c r="M11" s="50">
        <f>E11+I11</f>
        <v>32372012</v>
      </c>
      <c r="N11" s="31">
        <f t="shared" ref="N11:N21" si="6">M11/M$22*100</f>
        <v>13.528332876601127</v>
      </c>
    </row>
    <row r="12" spans="1:14" x14ac:dyDescent="0.25">
      <c r="A12" s="42" t="s">
        <v>23</v>
      </c>
      <c r="B12" s="8" t="s">
        <v>69</v>
      </c>
      <c r="C12" s="48">
        <v>23661</v>
      </c>
      <c r="D12" s="31">
        <f t="shared" si="0"/>
        <v>24.071662563330417</v>
      </c>
      <c r="E12" s="50">
        <v>42462035</v>
      </c>
      <c r="F12" s="31">
        <f t="shared" si="1"/>
        <v>24.489755369680978</v>
      </c>
      <c r="G12" s="50">
        <v>0</v>
      </c>
      <c r="H12" s="67">
        <f t="shared" si="2"/>
        <v>0</v>
      </c>
      <c r="I12" s="50">
        <v>0</v>
      </c>
      <c r="J12" s="31">
        <f t="shared" si="3"/>
        <v>0</v>
      </c>
      <c r="K12" s="50">
        <f t="shared" si="4"/>
        <v>23661</v>
      </c>
      <c r="L12" s="67">
        <f t="shared" si="5"/>
        <v>21.450718015665796</v>
      </c>
      <c r="M12" s="50">
        <f t="shared" ref="M12:M21" si="7">E12+I12</f>
        <v>42462035</v>
      </c>
      <c r="N12" s="31">
        <f t="shared" si="6"/>
        <v>17.744975014153823</v>
      </c>
    </row>
    <row r="13" spans="1:14" x14ac:dyDescent="0.25">
      <c r="A13" s="42" t="s">
        <v>24</v>
      </c>
      <c r="B13" s="8" t="s">
        <v>0</v>
      </c>
      <c r="C13" s="48">
        <v>2668</v>
      </c>
      <c r="D13" s="31">
        <f t="shared" si="0"/>
        <v>2.7143060614076138</v>
      </c>
      <c r="E13" s="50">
        <v>6821229</v>
      </c>
      <c r="F13" s="31">
        <f t="shared" si="1"/>
        <v>3.9341079515047643</v>
      </c>
      <c r="G13" s="50">
        <v>0</v>
      </c>
      <c r="H13" s="67">
        <f t="shared" si="2"/>
        <v>0</v>
      </c>
      <c r="I13" s="51">
        <v>0</v>
      </c>
      <c r="J13" s="31">
        <f t="shared" si="3"/>
        <v>0</v>
      </c>
      <c r="K13" s="50">
        <f t="shared" si="4"/>
        <v>2668</v>
      </c>
      <c r="L13" s="67">
        <f t="shared" si="5"/>
        <v>2.4187699448796054</v>
      </c>
      <c r="M13" s="50">
        <f t="shared" si="7"/>
        <v>6821229</v>
      </c>
      <c r="N13" s="31">
        <f t="shared" si="6"/>
        <v>2.8506061513731376</v>
      </c>
    </row>
    <row r="14" spans="1:14" x14ac:dyDescent="0.25">
      <c r="A14" s="42" t="s">
        <v>25</v>
      </c>
      <c r="B14" s="8" t="s">
        <v>63</v>
      </c>
      <c r="C14" s="48">
        <v>0</v>
      </c>
      <c r="D14" s="31">
        <f t="shared" si="0"/>
        <v>0</v>
      </c>
      <c r="E14" s="50">
        <v>0</v>
      </c>
      <c r="F14" s="31">
        <f t="shared" si="1"/>
        <v>0</v>
      </c>
      <c r="G14" s="50">
        <v>0</v>
      </c>
      <c r="H14" s="67">
        <f t="shared" si="2"/>
        <v>0</v>
      </c>
      <c r="I14" s="50">
        <v>0</v>
      </c>
      <c r="J14" s="31">
        <f t="shared" si="3"/>
        <v>0</v>
      </c>
      <c r="K14" s="50">
        <f t="shared" si="4"/>
        <v>0</v>
      </c>
      <c r="L14" s="67">
        <f t="shared" si="5"/>
        <v>0</v>
      </c>
      <c r="M14" s="50">
        <f t="shared" si="7"/>
        <v>0</v>
      </c>
      <c r="N14" s="31">
        <f t="shared" si="6"/>
        <v>0</v>
      </c>
    </row>
    <row r="15" spans="1:14" x14ac:dyDescent="0.25">
      <c r="A15" s="42" t="s">
        <v>26</v>
      </c>
      <c r="B15" s="8" t="s">
        <v>1</v>
      </c>
      <c r="C15" s="48">
        <v>6217</v>
      </c>
      <c r="D15" s="31">
        <f t="shared" si="0"/>
        <v>6.3249028424929303</v>
      </c>
      <c r="E15" s="50">
        <v>15717259</v>
      </c>
      <c r="F15" s="31">
        <f t="shared" si="1"/>
        <v>9.0648464679546485</v>
      </c>
      <c r="G15" s="50">
        <v>317</v>
      </c>
      <c r="H15" s="67">
        <f t="shared" si="2"/>
        <v>2.639467110741049</v>
      </c>
      <c r="I15" s="51">
        <v>2857151</v>
      </c>
      <c r="J15" s="31">
        <f t="shared" si="3"/>
        <v>4.3353525216283888</v>
      </c>
      <c r="K15" s="50">
        <f t="shared" si="4"/>
        <v>6534</v>
      </c>
      <c r="L15" s="67">
        <f t="shared" si="5"/>
        <v>5.9236292428198434</v>
      </c>
      <c r="M15" s="50">
        <f t="shared" si="7"/>
        <v>18574410</v>
      </c>
      <c r="N15" s="31">
        <f t="shared" si="6"/>
        <v>7.7622855652737535</v>
      </c>
    </row>
    <row r="16" spans="1:14" x14ac:dyDescent="0.25">
      <c r="A16" s="42" t="s">
        <v>27</v>
      </c>
      <c r="B16" s="8" t="s">
        <v>2</v>
      </c>
      <c r="C16" s="48">
        <v>11346</v>
      </c>
      <c r="D16" s="31">
        <f t="shared" si="0"/>
        <v>11.542922253647221</v>
      </c>
      <c r="E16" s="50">
        <v>23359556</v>
      </c>
      <c r="F16" s="31">
        <f t="shared" si="1"/>
        <v>13.472501070294051</v>
      </c>
      <c r="G16" s="50">
        <v>0</v>
      </c>
      <c r="H16" s="67">
        <f t="shared" si="2"/>
        <v>0</v>
      </c>
      <c r="I16" s="50">
        <v>0</v>
      </c>
      <c r="J16" s="31">
        <f t="shared" si="3"/>
        <v>0</v>
      </c>
      <c r="K16" s="50">
        <f t="shared" si="4"/>
        <v>11346</v>
      </c>
      <c r="L16" s="67">
        <f t="shared" si="5"/>
        <v>10.286118363794603</v>
      </c>
      <c r="M16" s="50">
        <f t="shared" si="7"/>
        <v>23359556</v>
      </c>
      <c r="N16" s="31">
        <f t="shared" si="6"/>
        <v>9.7620082872082552</v>
      </c>
    </row>
    <row r="17" spans="1:20" x14ac:dyDescent="0.25">
      <c r="A17" s="42" t="s">
        <v>28</v>
      </c>
      <c r="B17" s="8" t="s">
        <v>3</v>
      </c>
      <c r="C17" s="49">
        <v>3447</v>
      </c>
      <c r="D17" s="31">
        <f t="shared" si="0"/>
        <v>3.5068264593973186</v>
      </c>
      <c r="E17" s="50">
        <v>7288778</v>
      </c>
      <c r="F17" s="31">
        <f t="shared" si="1"/>
        <v>4.203764378318481</v>
      </c>
      <c r="G17" s="50">
        <v>1663</v>
      </c>
      <c r="H17" s="67">
        <f t="shared" si="2"/>
        <v>13.846794338051623</v>
      </c>
      <c r="I17" s="50">
        <v>15825005</v>
      </c>
      <c r="J17" s="31">
        <f t="shared" si="3"/>
        <v>24.012372930773299</v>
      </c>
      <c r="K17" s="50">
        <f t="shared" si="4"/>
        <v>5110</v>
      </c>
      <c r="L17" s="67">
        <f t="shared" si="5"/>
        <v>4.6326515810850015</v>
      </c>
      <c r="M17" s="50">
        <f t="shared" si="7"/>
        <v>23113783</v>
      </c>
      <c r="N17" s="31">
        <f t="shared" si="6"/>
        <v>9.6592992261810675</v>
      </c>
    </row>
    <row r="18" spans="1:20" x14ac:dyDescent="0.25">
      <c r="A18" s="42" t="s">
        <v>29</v>
      </c>
      <c r="B18" s="8" t="s">
        <v>4</v>
      </c>
      <c r="C18" s="48">
        <v>9555</v>
      </c>
      <c r="D18" s="31">
        <f t="shared" si="0"/>
        <v>9.7208374875373877</v>
      </c>
      <c r="E18" s="50">
        <v>25078663</v>
      </c>
      <c r="F18" s="31">
        <f t="shared" si="1"/>
        <v>14.463986991407021</v>
      </c>
      <c r="G18" s="50">
        <v>587</v>
      </c>
      <c r="H18" s="67">
        <f t="shared" si="2"/>
        <v>4.8875936719400501</v>
      </c>
      <c r="I18" s="50">
        <v>2433707</v>
      </c>
      <c r="J18" s="31">
        <f t="shared" si="3"/>
        <v>3.6928316982037921</v>
      </c>
      <c r="K18" s="50">
        <f t="shared" si="4"/>
        <v>10142</v>
      </c>
      <c r="L18" s="67">
        <f t="shared" si="5"/>
        <v>9.1945894981143024</v>
      </c>
      <c r="M18" s="50">
        <f t="shared" si="7"/>
        <v>27512370</v>
      </c>
      <c r="N18" s="31">
        <f t="shared" si="6"/>
        <v>11.497478117338352</v>
      </c>
    </row>
    <row r="19" spans="1:20" x14ac:dyDescent="0.25">
      <c r="A19" s="42" t="s">
        <v>30</v>
      </c>
      <c r="B19" s="8" t="s">
        <v>5</v>
      </c>
      <c r="C19" s="48">
        <v>8981</v>
      </c>
      <c r="D19" s="31">
        <f t="shared" si="0"/>
        <v>9.136875089018659</v>
      </c>
      <c r="E19" s="50">
        <v>11378291</v>
      </c>
      <c r="F19" s="31">
        <f t="shared" si="1"/>
        <v>6.5623694934791228</v>
      </c>
      <c r="G19" s="50">
        <v>3791</v>
      </c>
      <c r="H19" s="67">
        <f t="shared" si="2"/>
        <v>31.565362198168195</v>
      </c>
      <c r="I19" s="50">
        <v>9380617</v>
      </c>
      <c r="J19" s="31">
        <f t="shared" si="3"/>
        <v>14.233857981387798</v>
      </c>
      <c r="K19" s="50">
        <f t="shared" si="4"/>
        <v>12772</v>
      </c>
      <c r="L19" s="67">
        <f t="shared" si="5"/>
        <v>11.57890919640267</v>
      </c>
      <c r="M19" s="50">
        <f t="shared" si="7"/>
        <v>20758908</v>
      </c>
      <c r="N19" s="31">
        <f t="shared" si="6"/>
        <v>8.6751919398379727</v>
      </c>
    </row>
    <row r="20" spans="1:20" x14ac:dyDescent="0.25">
      <c r="A20" s="42" t="s">
        <v>31</v>
      </c>
      <c r="B20" s="8" t="s">
        <v>6</v>
      </c>
      <c r="C20" s="48">
        <v>15253</v>
      </c>
      <c r="D20" s="31">
        <f t="shared" si="0"/>
        <v>15.517732516735508</v>
      </c>
      <c r="E20" s="50">
        <v>10905271</v>
      </c>
      <c r="F20" s="31">
        <f t="shared" si="1"/>
        <v>6.2895576961885187</v>
      </c>
      <c r="G20" s="50">
        <v>2548</v>
      </c>
      <c r="H20" s="67">
        <f t="shared" si="2"/>
        <v>21.21565362198168</v>
      </c>
      <c r="I20" s="50">
        <v>16624458</v>
      </c>
      <c r="J20" s="31">
        <f t="shared" si="3"/>
        <v>25.22543817635303</v>
      </c>
      <c r="K20" s="50">
        <f t="shared" si="4"/>
        <v>17801</v>
      </c>
      <c r="L20" s="67">
        <f t="shared" si="5"/>
        <v>16.138127357122134</v>
      </c>
      <c r="M20" s="50">
        <f t="shared" si="7"/>
        <v>27529729</v>
      </c>
      <c r="N20" s="31">
        <f t="shared" si="6"/>
        <v>11.504732480471693</v>
      </c>
    </row>
    <row r="21" spans="1:20" x14ac:dyDescent="0.25">
      <c r="A21" s="42" t="s">
        <v>32</v>
      </c>
      <c r="B21" s="8" t="s">
        <v>57</v>
      </c>
      <c r="C21" s="48">
        <v>523</v>
      </c>
      <c r="D21" s="31">
        <f t="shared" si="0"/>
        <v>0.53207723767473092</v>
      </c>
      <c r="E21" s="20">
        <v>391618</v>
      </c>
      <c r="F21" s="31">
        <f t="shared" si="1"/>
        <v>0.2258636219004512</v>
      </c>
      <c r="G21" s="50">
        <v>2772</v>
      </c>
      <c r="H21" s="67">
        <f t="shared" si="2"/>
        <v>23.080766028309743</v>
      </c>
      <c r="I21" s="50">
        <v>16394825</v>
      </c>
      <c r="J21" s="31">
        <f t="shared" si="3"/>
        <v>24.877000167441675</v>
      </c>
      <c r="K21" s="50">
        <f t="shared" si="4"/>
        <v>3295</v>
      </c>
      <c r="L21" s="67">
        <f t="shared" si="5"/>
        <v>2.987199013635045</v>
      </c>
      <c r="M21" s="50">
        <f t="shared" si="7"/>
        <v>16786443</v>
      </c>
      <c r="N21" s="31">
        <f t="shared" si="6"/>
        <v>7.0150903415608159</v>
      </c>
    </row>
    <row r="22" spans="1:20" ht="15.75" thickBot="1" x14ac:dyDescent="0.3">
      <c r="A22" s="54"/>
      <c r="B22" s="55" t="s">
        <v>52</v>
      </c>
      <c r="C22" s="73">
        <f>SUM(C11:C21)</f>
        <v>98294</v>
      </c>
      <c r="D22" s="74">
        <f t="shared" ref="D22:N22" si="8">SUM(D11:D21)</f>
        <v>99.999999999999986</v>
      </c>
      <c r="E22" s="73">
        <f>SUM(E11:E21)</f>
        <v>173386930</v>
      </c>
      <c r="F22" s="74">
        <f>SUM(F11:F21)</f>
        <v>100.00000000000001</v>
      </c>
      <c r="G22" s="73">
        <f>SUM(G11:G21)</f>
        <v>12010</v>
      </c>
      <c r="H22" s="74">
        <f t="shared" si="8"/>
        <v>100</v>
      </c>
      <c r="I22" s="73">
        <f>SUM(I11:I21)</f>
        <v>65903545</v>
      </c>
      <c r="J22" s="56">
        <f t="shared" si="8"/>
        <v>100</v>
      </c>
      <c r="K22" s="73">
        <f t="shared" si="8"/>
        <v>110304</v>
      </c>
      <c r="L22" s="74">
        <f t="shared" si="8"/>
        <v>99.999999999999986</v>
      </c>
      <c r="M22" s="73">
        <f>SUM(M11:M21)</f>
        <v>239290475</v>
      </c>
      <c r="N22" s="68">
        <f t="shared" si="8"/>
        <v>99.999999999999986</v>
      </c>
    </row>
    <row r="23" spans="1:20" x14ac:dyDescent="0.25">
      <c r="K23" s="61"/>
      <c r="L23" s="61"/>
      <c r="M23" s="62"/>
    </row>
    <row r="24" spans="1:20" x14ac:dyDescent="0.25">
      <c r="K24" s="61"/>
      <c r="L24" s="61"/>
      <c r="M24" s="61"/>
    </row>
    <row r="25" spans="1:20" x14ac:dyDescent="0.25">
      <c r="B25" t="s">
        <v>58</v>
      </c>
      <c r="C25" s="21"/>
      <c r="D25" s="21"/>
      <c r="E25" s="14"/>
      <c r="F25" s="14"/>
      <c r="G25" s="14"/>
      <c r="H25" s="22"/>
      <c r="I25" s="22"/>
      <c r="J25" s="40"/>
      <c r="K25" s="23"/>
      <c r="L25" s="63"/>
      <c r="M25" s="64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65</v>
      </c>
      <c r="C26" s="14"/>
      <c r="D26" s="25"/>
      <c r="E26" s="26"/>
      <c r="F26" s="14"/>
      <c r="G26" s="14"/>
      <c r="H26" s="14"/>
      <c r="I26" s="14"/>
      <c r="J26" s="40"/>
      <c r="K26" s="63"/>
      <c r="L26" s="63"/>
      <c r="M26" s="63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66</v>
      </c>
      <c r="C27" s="49"/>
      <c r="D27" s="15"/>
      <c r="E27" s="50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8"/>
      <c r="D28" s="15"/>
      <c r="E28" s="50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8"/>
      <c r="D29" s="15"/>
      <c r="E29" s="50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50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8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K11:N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7" t="s">
        <v>60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5" t="s">
        <v>7</v>
      </c>
      <c r="C8" s="80" t="s">
        <v>54</v>
      </c>
      <c r="D8" s="80"/>
      <c r="E8" s="81"/>
      <c r="F8" s="81"/>
      <c r="G8" s="80" t="s">
        <v>55</v>
      </c>
      <c r="H8" s="80"/>
      <c r="I8" s="80"/>
      <c r="J8" s="80"/>
      <c r="K8" s="80" t="s">
        <v>56</v>
      </c>
      <c r="L8" s="80"/>
      <c r="M8" s="80"/>
      <c r="N8" s="82"/>
    </row>
    <row r="9" spans="1:14" ht="19.5" customHeight="1" x14ac:dyDescent="0.25">
      <c r="A9" s="5"/>
      <c r="B9" s="76"/>
      <c r="C9" s="78" t="s">
        <v>47</v>
      </c>
      <c r="D9" s="78"/>
      <c r="E9" s="78" t="s">
        <v>20</v>
      </c>
      <c r="F9" s="78"/>
      <c r="G9" s="78" t="s">
        <v>47</v>
      </c>
      <c r="H9" s="78"/>
      <c r="I9" s="78" t="s">
        <v>20</v>
      </c>
      <c r="J9" s="78"/>
      <c r="K9" s="78" t="s">
        <v>47</v>
      </c>
      <c r="L9" s="78"/>
      <c r="M9" s="78" t="s">
        <v>20</v>
      </c>
      <c r="N9" s="79"/>
    </row>
    <row r="10" spans="1:14" ht="18.75" customHeight="1" thickBot="1" x14ac:dyDescent="0.3">
      <c r="A10" s="6"/>
      <c r="B10" s="77"/>
      <c r="C10" s="47" t="s">
        <v>67</v>
      </c>
      <c r="D10" s="52" t="s">
        <v>49</v>
      </c>
      <c r="E10" s="59" t="s">
        <v>67</v>
      </c>
      <c r="F10" s="7" t="s">
        <v>49</v>
      </c>
      <c r="G10" s="47" t="s">
        <v>67</v>
      </c>
      <c r="H10" s="52" t="s">
        <v>49</v>
      </c>
      <c r="I10" s="47" t="s">
        <v>67</v>
      </c>
      <c r="J10" s="7" t="s">
        <v>49</v>
      </c>
      <c r="K10" s="47" t="s">
        <v>67</v>
      </c>
      <c r="L10" s="52" t="s">
        <v>49</v>
      </c>
      <c r="M10" s="47" t="s">
        <v>67</v>
      </c>
      <c r="N10" s="11" t="s">
        <v>49</v>
      </c>
    </row>
    <row r="11" spans="1:14" x14ac:dyDescent="0.25">
      <c r="A11" s="53" t="s">
        <v>22</v>
      </c>
      <c r="B11" s="10" t="s">
        <v>9</v>
      </c>
      <c r="C11" s="48">
        <v>1507</v>
      </c>
      <c r="D11" s="31">
        <f t="shared" ref="D11:D24" si="0">E11/C$25*100</f>
        <v>18508.566310448219</v>
      </c>
      <c r="E11" s="49">
        <v>4814818.4399999995</v>
      </c>
      <c r="F11" s="67">
        <f>E11/E$25*100</f>
        <v>6.6919031031280021</v>
      </c>
      <c r="G11" s="50">
        <v>0</v>
      </c>
      <c r="H11" s="67">
        <f>G11/G$25*100</f>
        <v>0</v>
      </c>
      <c r="I11" s="60">
        <v>0</v>
      </c>
      <c r="J11" s="31">
        <f t="shared" ref="J11:J24" si="1">I11/I$25*100</f>
        <v>0</v>
      </c>
      <c r="K11" s="50">
        <f>C11+G11</f>
        <v>1507</v>
      </c>
      <c r="L11" s="67">
        <f t="shared" ref="L11:L24" si="2">K11/K$25*100</f>
        <v>5.4567838650106815</v>
      </c>
      <c r="M11" s="50">
        <f>E11+I11</f>
        <v>4814818.4399999995</v>
      </c>
      <c r="N11" s="31">
        <f t="shared" ref="N11:N24" si="3">M11/M$25*100</f>
        <v>5.797311725640375</v>
      </c>
    </row>
    <row r="12" spans="1:14" x14ac:dyDescent="0.25">
      <c r="A12" s="53" t="s">
        <v>23</v>
      </c>
      <c r="B12" s="10" t="s">
        <v>10</v>
      </c>
      <c r="C12" s="48">
        <v>2631</v>
      </c>
      <c r="D12" s="31">
        <f t="shared" si="0"/>
        <v>27177.34250788037</v>
      </c>
      <c r="E12" s="48">
        <v>7069913.8799999999</v>
      </c>
      <c r="F12" s="67">
        <f t="shared" ref="F12:H24" si="4">E12/E$25*100</f>
        <v>9.8261604714672774</v>
      </c>
      <c r="G12" s="50">
        <v>0</v>
      </c>
      <c r="H12" s="67">
        <f t="shared" si="4"/>
        <v>0</v>
      </c>
      <c r="I12" s="60">
        <v>0</v>
      </c>
      <c r="J12" s="31">
        <f t="shared" si="1"/>
        <v>0</v>
      </c>
      <c r="K12" s="50">
        <f t="shared" ref="K12:K24" si="5">C12+G12</f>
        <v>2631</v>
      </c>
      <c r="L12" s="67">
        <f t="shared" si="2"/>
        <v>9.5267407756092251</v>
      </c>
      <c r="M12" s="50">
        <f t="shared" ref="M12:M24" si="6">E12+I12</f>
        <v>7069913.8799999999</v>
      </c>
      <c r="N12" s="31">
        <f t="shared" si="3"/>
        <v>8.5125732458131154</v>
      </c>
    </row>
    <row r="13" spans="1:14" x14ac:dyDescent="0.25">
      <c r="A13" s="53" t="s">
        <v>24</v>
      </c>
      <c r="B13" s="10" t="s">
        <v>11</v>
      </c>
      <c r="C13" s="48">
        <v>3828</v>
      </c>
      <c r="D13" s="31">
        <f t="shared" si="0"/>
        <v>41505.870838779119</v>
      </c>
      <c r="E13" s="48">
        <v>10797337.24</v>
      </c>
      <c r="F13" s="67">
        <f t="shared" si="4"/>
        <v>15.006741268083113</v>
      </c>
      <c r="G13" s="50">
        <v>0</v>
      </c>
      <c r="H13" s="67">
        <f t="shared" si="4"/>
        <v>0</v>
      </c>
      <c r="I13" s="60">
        <v>0</v>
      </c>
      <c r="J13" s="31">
        <f t="shared" si="1"/>
        <v>0</v>
      </c>
      <c r="K13" s="50">
        <f t="shared" si="5"/>
        <v>3828</v>
      </c>
      <c r="L13" s="67">
        <f t="shared" si="2"/>
        <v>13.861027627910344</v>
      </c>
      <c r="M13" s="50">
        <f t="shared" si="6"/>
        <v>10797337.24</v>
      </c>
      <c r="N13" s="31">
        <f t="shared" si="3"/>
        <v>13.000600244262895</v>
      </c>
    </row>
    <row r="14" spans="1:14" x14ac:dyDescent="0.25">
      <c r="A14" s="53" t="s">
        <v>25</v>
      </c>
      <c r="B14" s="10" t="s">
        <v>19</v>
      </c>
      <c r="C14" s="48">
        <v>941</v>
      </c>
      <c r="D14" s="31">
        <f t="shared" si="0"/>
        <v>12752.303759514109</v>
      </c>
      <c r="E14" s="48">
        <v>3317384.3000000003</v>
      </c>
      <c r="F14" s="67">
        <f t="shared" si="4"/>
        <v>4.6106856505762908</v>
      </c>
      <c r="G14" s="50">
        <v>0</v>
      </c>
      <c r="H14" s="67">
        <f t="shared" si="4"/>
        <v>0</v>
      </c>
      <c r="I14" s="60">
        <v>0</v>
      </c>
      <c r="J14" s="31">
        <f t="shared" si="1"/>
        <v>0</v>
      </c>
      <c r="K14" s="50">
        <f t="shared" si="5"/>
        <v>941</v>
      </c>
      <c r="L14" s="67">
        <f t="shared" si="2"/>
        <v>3.407321577289351</v>
      </c>
      <c r="M14" s="50">
        <f t="shared" si="6"/>
        <v>3317384.3000000003</v>
      </c>
      <c r="N14" s="31">
        <f t="shared" si="3"/>
        <v>3.9943169489159991</v>
      </c>
    </row>
    <row r="15" spans="1:14" x14ac:dyDescent="0.25">
      <c r="A15" s="53" t="s">
        <v>26</v>
      </c>
      <c r="B15" s="10" t="s">
        <v>13</v>
      </c>
      <c r="C15" s="48">
        <v>1139</v>
      </c>
      <c r="D15" s="31">
        <f t="shared" si="0"/>
        <v>15250.377719689397</v>
      </c>
      <c r="E15" s="48">
        <v>3967233.26</v>
      </c>
      <c r="F15" s="67">
        <f t="shared" si="4"/>
        <v>5.5138819654904001</v>
      </c>
      <c r="G15" s="50">
        <v>1392</v>
      </c>
      <c r="H15" s="67">
        <f t="shared" si="4"/>
        <v>86.837180286961939</v>
      </c>
      <c r="I15" s="60">
        <v>9912182.2300000004</v>
      </c>
      <c r="J15" s="31">
        <f t="shared" si="1"/>
        <v>89.277280340798342</v>
      </c>
      <c r="K15" s="50">
        <f t="shared" si="5"/>
        <v>2531</v>
      </c>
      <c r="L15" s="67">
        <f t="shared" si="2"/>
        <v>9.1646449650577537</v>
      </c>
      <c r="M15" s="50">
        <f t="shared" si="6"/>
        <v>13879415.49</v>
      </c>
      <c r="N15" s="31">
        <f t="shared" si="3"/>
        <v>16.711595497921135</v>
      </c>
    </row>
    <row r="16" spans="1:14" x14ac:dyDescent="0.25">
      <c r="A16" s="53" t="s">
        <v>27</v>
      </c>
      <c r="B16" s="10" t="s">
        <v>14</v>
      </c>
      <c r="C16" s="48">
        <v>574</v>
      </c>
      <c r="D16" s="31">
        <f t="shared" si="0"/>
        <v>7082.1464211578386</v>
      </c>
      <c r="E16" s="48">
        <v>1842349.57</v>
      </c>
      <c r="F16" s="67">
        <f t="shared" si="4"/>
        <v>2.5606001468519639</v>
      </c>
      <c r="G16" s="50">
        <v>0</v>
      </c>
      <c r="H16" s="67">
        <f t="shared" si="4"/>
        <v>0</v>
      </c>
      <c r="I16" s="60">
        <v>0</v>
      </c>
      <c r="J16" s="31">
        <f t="shared" si="1"/>
        <v>0</v>
      </c>
      <c r="K16" s="50">
        <f t="shared" si="5"/>
        <v>574</v>
      </c>
      <c r="L16" s="67">
        <f t="shared" si="2"/>
        <v>2.0784299525654486</v>
      </c>
      <c r="M16" s="50">
        <f t="shared" si="6"/>
        <v>1842349.57</v>
      </c>
      <c r="N16" s="31">
        <f t="shared" si="3"/>
        <v>2.2182923194274182</v>
      </c>
    </row>
    <row r="17" spans="1:14" x14ac:dyDescent="0.25">
      <c r="A17" s="53" t="s">
        <v>28</v>
      </c>
      <c r="B17" s="10" t="s">
        <v>15</v>
      </c>
      <c r="C17" s="48">
        <v>2531</v>
      </c>
      <c r="D17" s="31">
        <f t="shared" si="0"/>
        <v>26655.852194971936</v>
      </c>
      <c r="E17" s="49">
        <v>6934253.3899999997</v>
      </c>
      <c r="F17" s="67">
        <f t="shared" si="4"/>
        <v>9.6376119591369012</v>
      </c>
      <c r="G17" s="50">
        <v>0</v>
      </c>
      <c r="H17" s="67">
        <f t="shared" si="4"/>
        <v>0</v>
      </c>
      <c r="I17" s="60">
        <v>0</v>
      </c>
      <c r="J17" s="31">
        <f t="shared" si="1"/>
        <v>0</v>
      </c>
      <c r="K17" s="50">
        <f t="shared" si="5"/>
        <v>2531</v>
      </c>
      <c r="L17" s="67">
        <f t="shared" si="2"/>
        <v>9.1646449650577537</v>
      </c>
      <c r="M17" s="50">
        <f t="shared" si="6"/>
        <v>6934253.3899999997</v>
      </c>
      <c r="N17" s="31">
        <f t="shared" si="3"/>
        <v>8.34923039931045</v>
      </c>
    </row>
    <row r="18" spans="1:14" x14ac:dyDescent="0.25">
      <c r="A18" s="53" t="s">
        <v>29</v>
      </c>
      <c r="B18" s="10" t="s">
        <v>16</v>
      </c>
      <c r="C18" s="48">
        <v>1231</v>
      </c>
      <c r="D18" s="31">
        <f t="shared" si="0"/>
        <v>15135.346736372721</v>
      </c>
      <c r="E18" s="48">
        <v>3937309.1</v>
      </c>
      <c r="F18" s="67">
        <f t="shared" si="4"/>
        <v>5.472291699593999</v>
      </c>
      <c r="G18" s="50">
        <v>0</v>
      </c>
      <c r="H18" s="67">
        <f t="shared" si="4"/>
        <v>0</v>
      </c>
      <c r="I18" s="60">
        <v>0</v>
      </c>
      <c r="J18" s="31">
        <f t="shared" si="1"/>
        <v>0</v>
      </c>
      <c r="K18" s="50">
        <f t="shared" si="5"/>
        <v>1231</v>
      </c>
      <c r="L18" s="67">
        <f t="shared" si="2"/>
        <v>4.4573994278886193</v>
      </c>
      <c r="M18" s="50">
        <f t="shared" si="6"/>
        <v>3937309.1</v>
      </c>
      <c r="N18" s="31">
        <f t="shared" si="3"/>
        <v>4.7407412132658848</v>
      </c>
    </row>
    <row r="19" spans="1:14" x14ac:dyDescent="0.25">
      <c r="A19" s="53" t="s">
        <v>30</v>
      </c>
      <c r="B19" s="10" t="s">
        <v>8</v>
      </c>
      <c r="C19" s="48">
        <v>3141</v>
      </c>
      <c r="D19" s="31">
        <f t="shared" si="0"/>
        <v>29963.386330437454</v>
      </c>
      <c r="E19" s="48">
        <v>7794675.3199999994</v>
      </c>
      <c r="F19" s="67">
        <f t="shared" si="4"/>
        <v>10.833474327597544</v>
      </c>
      <c r="G19" s="50">
        <v>0</v>
      </c>
      <c r="H19" s="67">
        <f t="shared" si="4"/>
        <v>0</v>
      </c>
      <c r="I19" s="60">
        <v>0</v>
      </c>
      <c r="J19" s="31">
        <f t="shared" si="1"/>
        <v>0</v>
      </c>
      <c r="K19" s="50">
        <f t="shared" si="5"/>
        <v>3141</v>
      </c>
      <c r="L19" s="67">
        <f t="shared" si="2"/>
        <v>11.373429409421734</v>
      </c>
      <c r="M19" s="50">
        <f t="shared" si="6"/>
        <v>7794675.3199999994</v>
      </c>
      <c r="N19" s="31">
        <f t="shared" si="3"/>
        <v>9.3852267106868617</v>
      </c>
    </row>
    <row r="20" spans="1:14" x14ac:dyDescent="0.25">
      <c r="A20" s="53" t="s">
        <v>31</v>
      </c>
      <c r="B20" s="10" t="s">
        <v>12</v>
      </c>
      <c r="C20" s="48">
        <v>931</v>
      </c>
      <c r="D20" s="31">
        <f t="shared" si="0"/>
        <v>11139.200353655724</v>
      </c>
      <c r="E20" s="48">
        <v>2897751.58</v>
      </c>
      <c r="F20" s="67">
        <f t="shared" si="4"/>
        <v>4.0274567010040938</v>
      </c>
      <c r="G20" s="50">
        <v>0</v>
      </c>
      <c r="H20" s="67">
        <f t="shared" si="4"/>
        <v>0</v>
      </c>
      <c r="I20" s="60">
        <v>0</v>
      </c>
      <c r="J20" s="31">
        <f t="shared" si="1"/>
        <v>0</v>
      </c>
      <c r="K20" s="50">
        <f t="shared" si="5"/>
        <v>931</v>
      </c>
      <c r="L20" s="67">
        <f t="shared" si="2"/>
        <v>3.3711119962342035</v>
      </c>
      <c r="M20" s="50">
        <f t="shared" si="6"/>
        <v>2897751.58</v>
      </c>
      <c r="N20" s="31">
        <f t="shared" si="3"/>
        <v>3.4890555941143493</v>
      </c>
    </row>
    <row r="21" spans="1:14" x14ac:dyDescent="0.25">
      <c r="A21" s="53" t="s">
        <v>32</v>
      </c>
      <c r="B21" s="10" t="s">
        <v>53</v>
      </c>
      <c r="C21" s="48">
        <v>2012</v>
      </c>
      <c r="D21" s="31">
        <f t="shared" si="0"/>
        <v>20883.501345429384</v>
      </c>
      <c r="E21" s="48">
        <v>5432634.04</v>
      </c>
      <c r="F21" s="67">
        <f t="shared" si="4"/>
        <v>7.5505776683938306</v>
      </c>
      <c r="G21" s="50">
        <v>0</v>
      </c>
      <c r="H21" s="67">
        <f t="shared" si="4"/>
        <v>0</v>
      </c>
      <c r="I21" s="60">
        <v>0</v>
      </c>
      <c r="J21" s="31">
        <f t="shared" si="1"/>
        <v>0</v>
      </c>
      <c r="K21" s="50">
        <f t="shared" si="5"/>
        <v>2012</v>
      </c>
      <c r="L21" s="67">
        <f t="shared" si="2"/>
        <v>7.285367708295615</v>
      </c>
      <c r="M21" s="50">
        <f t="shared" si="6"/>
        <v>5432634.04</v>
      </c>
      <c r="N21" s="31">
        <f t="shared" si="3"/>
        <v>6.5411963947710232</v>
      </c>
    </row>
    <row r="22" spans="1:14" x14ac:dyDescent="0.25">
      <c r="A22" s="53" t="s">
        <v>33</v>
      </c>
      <c r="B22" s="10" t="s">
        <v>18</v>
      </c>
      <c r="C22" s="48">
        <v>258</v>
      </c>
      <c r="D22" s="31">
        <f t="shared" si="0"/>
        <v>3665.1989697855001</v>
      </c>
      <c r="E22" s="48">
        <v>953464.86</v>
      </c>
      <c r="F22" s="67">
        <f t="shared" si="4"/>
        <v>1.3251786198936106</v>
      </c>
      <c r="G22" s="50">
        <v>0</v>
      </c>
      <c r="H22" s="67">
        <f t="shared" si="4"/>
        <v>0</v>
      </c>
      <c r="I22" s="60">
        <v>0</v>
      </c>
      <c r="J22" s="31">
        <f t="shared" si="1"/>
        <v>0</v>
      </c>
      <c r="K22" s="50">
        <f t="shared" si="5"/>
        <v>258</v>
      </c>
      <c r="L22" s="67">
        <f t="shared" si="2"/>
        <v>0.93420719122279761</v>
      </c>
      <c r="M22" s="50">
        <f t="shared" si="6"/>
        <v>953464.86</v>
      </c>
      <c r="N22" s="31">
        <f t="shared" si="3"/>
        <v>1.1480252229124677</v>
      </c>
    </row>
    <row r="23" spans="1:14" x14ac:dyDescent="0.25">
      <c r="A23" s="53" t="s">
        <v>34</v>
      </c>
      <c r="B23" s="10" t="s">
        <v>17</v>
      </c>
      <c r="C23" s="48">
        <v>1733</v>
      </c>
      <c r="D23" s="31">
        <f t="shared" si="0"/>
        <v>16309.422080418235</v>
      </c>
      <c r="E23" s="48">
        <v>4242733.0599999996</v>
      </c>
      <c r="F23" s="67">
        <f t="shared" si="4"/>
        <v>5.8967869471642569</v>
      </c>
      <c r="G23" s="50">
        <v>0</v>
      </c>
      <c r="H23" s="67">
        <f t="shared" si="4"/>
        <v>0</v>
      </c>
      <c r="I23" s="60">
        <v>0</v>
      </c>
      <c r="J23" s="31">
        <f t="shared" si="1"/>
        <v>0</v>
      </c>
      <c r="K23" s="50">
        <f t="shared" si="5"/>
        <v>1733</v>
      </c>
      <c r="L23" s="67">
        <f t="shared" si="2"/>
        <v>6.275120396857008</v>
      </c>
      <c r="M23" s="50">
        <f t="shared" si="6"/>
        <v>4242733.0599999996</v>
      </c>
      <c r="N23" s="31">
        <f t="shared" si="3"/>
        <v>5.1084888088739788</v>
      </c>
    </row>
    <row r="24" spans="1:14" x14ac:dyDescent="0.25">
      <c r="A24" s="53" t="s">
        <v>35</v>
      </c>
      <c r="B24" s="10" t="s">
        <v>21</v>
      </c>
      <c r="C24" s="69">
        <v>3557</v>
      </c>
      <c r="D24" s="70">
        <f t="shared" si="0"/>
        <v>30552.989351887449</v>
      </c>
      <c r="E24" s="69">
        <v>7948054.6500000004</v>
      </c>
      <c r="F24" s="71">
        <f t="shared" si="4"/>
        <v>11.046649471618696</v>
      </c>
      <c r="G24" s="72">
        <v>211</v>
      </c>
      <c r="H24" s="71">
        <f t="shared" si="4"/>
        <v>13.162819713038054</v>
      </c>
      <c r="I24" s="60">
        <v>1190510.6299999999</v>
      </c>
      <c r="J24" s="70">
        <f t="shared" si="1"/>
        <v>10.722719659201669</v>
      </c>
      <c r="K24" s="72">
        <f t="shared" si="5"/>
        <v>3768</v>
      </c>
      <c r="L24" s="71">
        <f t="shared" si="2"/>
        <v>13.643770141579461</v>
      </c>
      <c r="M24" s="72">
        <f t="shared" si="6"/>
        <v>9138565.2800000012</v>
      </c>
      <c r="N24" s="31">
        <f t="shared" si="3"/>
        <v>11.003345674084033</v>
      </c>
    </row>
    <row r="25" spans="1:14" ht="15.75" thickBot="1" x14ac:dyDescent="0.3">
      <c r="A25" s="54"/>
      <c r="B25" s="55" t="s">
        <v>52</v>
      </c>
      <c r="C25" s="73">
        <f>SUM(C11:C24)</f>
        <v>26014</v>
      </c>
      <c r="D25" s="74">
        <f t="shared" ref="D25:N25" si="7">SUM(D11:D24)</f>
        <v>276581.50492042745</v>
      </c>
      <c r="E25" s="73">
        <f>SUM(E11:E24)</f>
        <v>71949912.690000013</v>
      </c>
      <c r="F25" s="74">
        <f t="shared" si="7"/>
        <v>99.999999999999972</v>
      </c>
      <c r="G25" s="73">
        <f>SUM(G11:G24)</f>
        <v>1603</v>
      </c>
      <c r="H25" s="74">
        <f t="shared" si="7"/>
        <v>100</v>
      </c>
      <c r="I25" s="73">
        <f t="shared" si="7"/>
        <v>11102692.859999999</v>
      </c>
      <c r="J25" s="56">
        <f t="shared" si="7"/>
        <v>100.00000000000001</v>
      </c>
      <c r="K25" s="73">
        <f>SUM(K11:K24)</f>
        <v>27617</v>
      </c>
      <c r="L25" s="74">
        <f t="shared" si="7"/>
        <v>100</v>
      </c>
      <c r="M25" s="73">
        <f>SUM(M11:M24)</f>
        <v>83052605.550000012</v>
      </c>
      <c r="N25" s="68">
        <f t="shared" si="7"/>
        <v>99.999999999999986</v>
      </c>
    </row>
    <row r="28" spans="1:14" x14ac:dyDescent="0.25">
      <c r="B28" t="s">
        <v>59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K25:N25 L11 N11 L12:L24 N12:N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2020-08-07T14:26:10Z</cp:lastPrinted>
  <dcterms:created xsi:type="dcterms:W3CDTF">2018-01-08T12:56:16Z</dcterms:created>
  <dcterms:modified xsi:type="dcterms:W3CDTF">2025-01-29T08:39:39Z</dcterms:modified>
</cp:coreProperties>
</file>