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/Jezici/BS EVLADA 28_0125/"/>
    </mc:Choice>
  </mc:AlternateContent>
  <xr:revisionPtr revIDLastSave="37" documentId="13_ncr:1_{F9F7E16B-14E0-4266-BA1F-E6BA13EC4F37}" xr6:coauthVersionLast="47" xr6:coauthVersionMax="47" xr10:uidLastSave="{DE1E4E0A-46A3-4A58-A5BF-0515C57D7300}"/>
  <bookViews>
    <workbookView xWindow="-108" yWindow="-108" windowWidth="23256" windowHeight="12456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22" l="1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2" i="23"/>
  <c r="E32" i="22"/>
  <c r="E33" i="21" l="1"/>
  <c r="E37" i="21" s="1"/>
  <c r="E38" i="23"/>
  <c r="E38" i="22"/>
  <c r="F32" i="22" s="1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E38" i="21" l="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8" i="21" s="1"/>
  <c r="C32" i="22"/>
  <c r="C37" i="22"/>
  <c r="F38" i="21" l="1"/>
  <c r="C38" i="22"/>
  <c r="D14" i="22" s="1"/>
  <c r="D28" i="22" l="1"/>
  <c r="D16" i="22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<sst xmlns="http://schemas.openxmlformats.org/spreadsheetml/2006/main" count="328" uniqueCount="73">
  <si>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</si>
  <si>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</si>
  <si>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</si>
  <si>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</si>
  <si>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</si>
  <si>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</si>
  <si>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</si>
  <si>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</si>
  <si>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</si>
  <si>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</si>
  <si>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</si>
  <si>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</si>
  <si>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</si>
  <si>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</si>
  <si>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</si>
  <si>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</si>
  <si>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</si>
  <si>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</si>
  <si>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</si>
  <si>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</si>
  <si>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</si>
  <si>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</si>
  <si>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</si>
  <si>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</si>
  <si>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</si>
  <si>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</si>
  <si>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</si>
  <si>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</si>
  <si>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</si>
  <si>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</si>
  <si>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</si>
  <si>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</si>
  <si>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</si>
  <si>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</si>
  <si>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</si>
  <si>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</si>
  <si>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</si>
  <si>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</si>
  <si>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</si>
  <si>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</si>
  <si>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</si>
  <si>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</si>
  <si>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</si>
  <si>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</si>
  <si>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</si>
  <si>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</si>
  <si>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</si>
  <si>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</si>
  <si>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</si>
  <si>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</si>
  <si>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</si>
  <si>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</si>
  <si>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</si>
  <si>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</si>
  <si>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</si>
  <si>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</si>
  <si>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</si>
  <si>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</si>
  <si>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</si>
  <si>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</si>
  <si>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</si>
  <si>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</si>
  <si>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</si>
  <si>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</si>
  <si>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</si>
  <si>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</si>
  <si>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</si>
  <si>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</si>
  <si>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</si>
  <si>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</si>
  <si>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</si>
  <si>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I-VIII-2023</t>
  </si>
  <si>
    <t>I-VIII-2024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</si>
</sst>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4">
    <xf numFmtId="0" fontId="0" fillId="0" borderId="0" xfId="0"/>
    <xf numFmtId="0" fontId="8" fillId="0" borderId="0" xfId="0" applyFont="1"/>
    <xf numFmtId="0" fontId="5" fillId="0" borderId="0" xfId="0" applyFont="1"/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167" fontId="38" fillId="0" borderId="0" xfId="0" applyNumberFormat="1" applyFont="1" applyAlignment="1">
      <alignment vertical="top" wrapText="1" readingOrder="1"/>
    </xf>
    <xf numFmtId="3" fontId="0" fillId="0" borderId="0" xfId="0" applyNumberFormat="1"/>
    <xf numFmtId="3" fontId="37" fillId="0" borderId="0" xfId="1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1" fillId="3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 wrapText="1"/>
    </xf>
    <xf numFmtId="3" fontId="40" fillId="0" borderId="0" xfId="0" applyNumberFormat="1" applyFont="1"/>
    <xf numFmtId="4" fontId="41" fillId="0" borderId="0" xfId="0" applyNumberFormat="1" applyFont="1"/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61" xfId="0" applyNumberFormat="1" applyFont="1" applyBorder="1"/>
    <xf numFmtId="3" fontId="11" fillId="0" borderId="0" xfId="0" applyNumberFormat="1" applyFont="1"/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3" fontId="12" fillId="4" borderId="59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4.4" x14ac:dyDescent="0.3"/>
  <cols>
    <col min="1" max="1" width="8.6640625" customWidth="1"/>
    <col min="2" max="2" width="53.6640625" customWidth="1"/>
    <col min="3" max="3" width="17.44140625" customWidth="1"/>
    <col min="4" max="4" width="13" customWidth="1"/>
    <col min="5" max="5" width="17.44140625" customWidth="1"/>
    <col min="6" max="6" width="13" customWidth="1"/>
  </cols>
  <sheetData>
    <row r="1" spans="1:6" x14ac:dyDescent="0.3">
      <c r="C1" s="30"/>
      <c r="E1" s="30"/>
    </row>
    <row r="3" spans="1:6" x14ac:dyDescent="0.3">
      <c r="C3" s="33"/>
      <c r="E3" s="33"/>
    </row>
    <row r="4" spans="1:6" x14ac:dyDescent="0.3">
      <c r="C4" s="33"/>
      <c r="E4" s="33"/>
    </row>
    <row r="5" spans="1:6" x14ac:dyDescent="0.3">
      <c r="C5" s="33"/>
      <c r="E5" s="33"/>
    </row>
    <row r="6" spans="1:6" x14ac:dyDescent="0.3">
      <c r="C6" s="33"/>
      <c r="E6" s="33"/>
    </row>
    <row r="7" spans="1:6" x14ac:dyDescent="0.3">
      <c r="A7" s="78" t="s">
        <v>29</v>
      </c>
    </row>
    <row r="8" spans="1:6" x14ac:dyDescent="0.3">
      <c r="A8" s="2"/>
    </row>
    <row r="9" spans="1:6" s="1" customFormat="1" ht="15" customHeight="1" x14ac:dyDescent="0.25">
      <c r="D9" s="2"/>
      <c r="F9" s="2"/>
    </row>
    <row r="10" spans="1:6" s="1" customFormat="1" ht="15" customHeight="1" thickBot="1" x14ac:dyDescent="0.3">
      <c r="D10" s="2"/>
      <c r="F10" s="2"/>
    </row>
    <row r="11" spans="1:6" s="1" customFormat="1" ht="15" customHeight="1" x14ac:dyDescent="0.3">
      <c r="A11" s="58"/>
      <c r="B11" s="59"/>
      <c r="C11" s="89" t="s">
        <v>36</v>
      </c>
      <c r="D11" s="89"/>
      <c r="E11" s="89"/>
      <c r="F11" s="90"/>
    </row>
    <row r="12" spans="1:6" s="1" customFormat="1" ht="26.25" customHeight="1" x14ac:dyDescent="0.25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6" s="1" customFormat="1" ht="24.75" customHeight="1" thickBot="1" x14ac:dyDescent="0.3">
      <c r="A13" s="62"/>
      <c r="B13" s="63"/>
      <c r="C13" s="64" t="s">
        <v>71</v>
      </c>
      <c r="D13" s="86" t="s">
        <v>25</v>
      </c>
      <c r="E13" s="64" t="s">
        <v>72</v>
      </c>
      <c r="F13" s="71" t="s">
        <v>25</v>
      </c>
    </row>
    <row r="14" spans="1:6" s="1" customFormat="1" ht="16.5" customHeight="1" x14ac:dyDescent="0.25">
      <c r="A14" s="18" t="s">
        <v>0</v>
      </c>
      <c r="B14" s="11" t="s">
        <v>41</v>
      </c>
      <c r="C14" s="45">
        <f>FBiH!C14+RS!C14</f>
        <v>38992433.079899997</v>
      </c>
      <c r="D14" s="79">
        <f t="shared" ref="D14:D37" si="0">C14/C$38*100</f>
        <v>5.8686719574631621</v>
      </c>
      <c r="E14" s="45">
        <f>FBiH!E14+RS!E14</f>
        <v>41233255.039999999</v>
      </c>
      <c r="F14" s="79">
        <f t="shared" ref="F14:F37" si="1">E14/E$38*100</f>
        <v>5.5862686468054594</v>
      </c>
    </row>
    <row r="15" spans="1:6" s="1" customFormat="1" ht="17.100000000000001" customHeight="1" x14ac:dyDescent="0.25">
      <c r="A15" s="21" t="s">
        <v>1</v>
      </c>
      <c r="B15" s="11" t="s">
        <v>42</v>
      </c>
      <c r="C15" s="45">
        <f>FBiH!C15+RS!C15</f>
        <v>14279292.139799999</v>
      </c>
      <c r="D15" s="80">
        <f t="shared" si="0"/>
        <v>2.1491472763844088</v>
      </c>
      <c r="E15" s="45">
        <f>FBiH!E15+RS!E15</f>
        <v>15876557.790000001</v>
      </c>
      <c r="F15" s="80">
        <f t="shared" si="1"/>
        <v>2.1509511416315288</v>
      </c>
    </row>
    <row r="16" spans="1:6" s="1" customFormat="1" ht="17.100000000000001" customHeight="1" x14ac:dyDescent="0.25">
      <c r="A16" s="21" t="s">
        <v>2</v>
      </c>
      <c r="B16" s="11" t="s">
        <v>43</v>
      </c>
      <c r="C16" s="45">
        <f>FBiH!C16+RS!C16</f>
        <v>72096405.409899995</v>
      </c>
      <c r="D16" s="80">
        <f t="shared" si="0"/>
        <v>10.851083639637823</v>
      </c>
      <c r="E16" s="45">
        <f>FBiH!E16+RS!E16</f>
        <v>83793627.24000001</v>
      </c>
      <c r="F16" s="80">
        <f t="shared" si="1"/>
        <v>11.352334716209588</v>
      </c>
    </row>
    <row r="17" spans="1:6" s="1" customFormat="1" ht="17.100000000000001" customHeight="1" x14ac:dyDescent="0.25">
      <c r="A17" s="18" t="s">
        <v>3</v>
      </c>
      <c r="B17" s="11" t="s">
        <v>44</v>
      </c>
      <c r="C17" s="45">
        <f>FBiH!C17+RS!C17</f>
        <v>7761.51</v>
      </c>
      <c r="D17" s="80">
        <f t="shared" si="0"/>
        <v>1.1681691160752446E-3</v>
      </c>
      <c r="E17" s="45">
        <f>FBiH!E17+RS!E17</f>
        <v>23059.14</v>
      </c>
      <c r="F17" s="80">
        <f t="shared" si="1"/>
        <v>3.1240451591642679E-3</v>
      </c>
    </row>
    <row r="18" spans="1:6" s="1" customFormat="1" ht="17.100000000000001" customHeight="1" x14ac:dyDescent="0.25">
      <c r="A18" s="18" t="s">
        <v>4</v>
      </c>
      <c r="B18" s="11" t="s">
        <v>45</v>
      </c>
      <c r="C18" s="45">
        <f>FBiH!C18+RS!C18</f>
        <v>28446.639999999999</v>
      </c>
      <c r="D18" s="80">
        <f t="shared" si="0"/>
        <v>4.2814460464665628E-3</v>
      </c>
      <c r="E18" s="45">
        <f>FBiH!E18+RS!E18</f>
        <v>25058.36</v>
      </c>
      <c r="F18" s="80">
        <f t="shared" si="1"/>
        <v>3.3948988667658695E-3</v>
      </c>
    </row>
    <row r="19" spans="1:6" s="1" customFormat="1" ht="17.100000000000001" customHeight="1" x14ac:dyDescent="0.25">
      <c r="A19" s="18" t="s">
        <v>5</v>
      </c>
      <c r="B19" s="11" t="s">
        <v>46</v>
      </c>
      <c r="C19" s="45">
        <f>FBiH!C19+RS!C19</f>
        <v>10916.6</v>
      </c>
      <c r="D19" s="80">
        <f t="shared" si="0"/>
        <v>1.6430353078907345E-3</v>
      </c>
      <c r="E19" s="45">
        <f>FBiH!E19+RS!E19</f>
        <v>9595.43</v>
      </c>
      <c r="F19" s="80">
        <f t="shared" si="1"/>
        <v>1.2999858902630189E-3</v>
      </c>
    </row>
    <row r="20" spans="1:6" s="1" customFormat="1" ht="17.100000000000001" customHeight="1" x14ac:dyDescent="0.25">
      <c r="A20" s="18" t="s">
        <v>6</v>
      </c>
      <c r="B20" s="11" t="s">
        <v>47</v>
      </c>
      <c r="C20" s="45">
        <f>FBiH!C20+RS!C20</f>
        <v>3232713.3</v>
      </c>
      <c r="D20" s="80">
        <f t="shared" si="0"/>
        <v>0.48654911714159826</v>
      </c>
      <c r="E20" s="45">
        <f>FBiH!E20+RS!E20</f>
        <v>2923490.1100000003</v>
      </c>
      <c r="F20" s="80">
        <f t="shared" si="1"/>
        <v>0.39607353639425036</v>
      </c>
    </row>
    <row r="21" spans="1:6" s="1" customFormat="1" ht="17.100000000000001" customHeight="1" x14ac:dyDescent="0.25">
      <c r="A21" s="18" t="s">
        <v>7</v>
      </c>
      <c r="B21" s="11" t="s">
        <v>48</v>
      </c>
      <c r="C21" s="45">
        <f>FBiH!C21+RS!C21</f>
        <v>27554872.060000002</v>
      </c>
      <c r="D21" s="80">
        <f t="shared" si="0"/>
        <v>4.1472278638946101</v>
      </c>
      <c r="E21" s="45">
        <f>FBiH!E21+RS!E21</f>
        <v>30674240.210000001</v>
      </c>
      <c r="F21" s="80">
        <f t="shared" si="1"/>
        <v>4.1557365816371483</v>
      </c>
    </row>
    <row r="22" spans="1:6" s="1" customFormat="1" ht="17.100000000000001" customHeight="1" x14ac:dyDescent="0.25">
      <c r="A22" s="18" t="s">
        <v>8</v>
      </c>
      <c r="B22" s="11" t="s">
        <v>49</v>
      </c>
      <c r="C22" s="45">
        <f>FBiH!C22+RS!C22</f>
        <v>31996994.789899997</v>
      </c>
      <c r="D22" s="80">
        <f t="shared" si="0"/>
        <v>4.8158027395161103</v>
      </c>
      <c r="E22" s="45">
        <f>FBiH!E22+RS!E22</f>
        <v>35597880.649999999</v>
      </c>
      <c r="F22" s="80">
        <f t="shared" si="1"/>
        <v>4.8227898664538165</v>
      </c>
    </row>
    <row r="23" spans="1:6" s="1" customFormat="1" ht="17.100000000000001" customHeight="1" x14ac:dyDescent="0.25">
      <c r="A23" s="18" t="s">
        <v>9</v>
      </c>
      <c r="B23" s="11" t="s">
        <v>50</v>
      </c>
      <c r="C23" s="45">
        <f>FBiH!C23+RS!C23</f>
        <v>323110489.22000003</v>
      </c>
      <c r="D23" s="80">
        <f t="shared" si="0"/>
        <v>48.630703894830681</v>
      </c>
      <c r="E23" s="45">
        <f>FBiH!E23+RS!E23</f>
        <v>365656229.57000005</v>
      </c>
      <c r="F23" s="80">
        <f t="shared" si="1"/>
        <v>49.538992950579114</v>
      </c>
    </row>
    <row r="24" spans="1:6" s="1" customFormat="1" ht="17.100000000000001" customHeight="1" x14ac:dyDescent="0.25">
      <c r="A24" s="18" t="s">
        <v>10</v>
      </c>
      <c r="B24" s="11" t="s">
        <v>51</v>
      </c>
      <c r="C24" s="45">
        <f>FBiH!C24+RS!C24</f>
        <v>105304.65</v>
      </c>
      <c r="D24" s="80">
        <f t="shared" si="0"/>
        <v>1.5849189128032175E-2</v>
      </c>
      <c r="E24" s="45">
        <f>FBiH!E24+RS!E24</f>
        <v>87575.69</v>
      </c>
      <c r="F24" s="80">
        <f>E24/E$38*100</f>
        <v>1.1864727409824069E-2</v>
      </c>
    </row>
    <row r="25" spans="1:6" s="1" customFormat="1" ht="17.100000000000001" customHeight="1" x14ac:dyDescent="0.25">
      <c r="A25" s="18" t="s">
        <v>11</v>
      </c>
      <c r="B25" s="11" t="s">
        <v>52</v>
      </c>
      <c r="C25" s="45">
        <f>FBiH!C25+RS!C25</f>
        <v>42198.16</v>
      </c>
      <c r="D25" s="80">
        <f t="shared" si="0"/>
        <v>6.3511594093419634E-3</v>
      </c>
      <c r="E25" s="45">
        <f>FBiH!E25+RS!E25</f>
        <v>44226.45</v>
      </c>
      <c r="F25" s="80">
        <f t="shared" si="1"/>
        <v>5.991785774730563E-3</v>
      </c>
    </row>
    <row r="26" spans="1:6" s="1" customFormat="1" ht="17.100000000000001" customHeight="1" x14ac:dyDescent="0.25">
      <c r="A26" s="18" t="s">
        <v>12</v>
      </c>
      <c r="B26" s="11" t="s">
        <v>53</v>
      </c>
      <c r="C26" s="45">
        <f>FBiH!C26+RS!C26</f>
        <v>9450770.5999999996</v>
      </c>
      <c r="D26" s="80">
        <f t="shared" si="0"/>
        <v>1.4224163001828134</v>
      </c>
      <c r="E26" s="45">
        <f>FBiH!E26+RS!E26</f>
        <v>10195277.309999999</v>
      </c>
      <c r="F26" s="80">
        <f t="shared" si="1"/>
        <v>1.3812530183971647</v>
      </c>
    </row>
    <row r="27" spans="1:6" s="1" customFormat="1" ht="17.100000000000001" customHeight="1" x14ac:dyDescent="0.25">
      <c r="A27" s="18" t="s">
        <v>13</v>
      </c>
      <c r="B27" s="11" t="s">
        <v>54</v>
      </c>
      <c r="C27" s="45">
        <f>FBiH!C27+RS!C27</f>
        <v>5585074.0700000003</v>
      </c>
      <c r="D27" s="80">
        <f t="shared" si="0"/>
        <v>0.8405981618997681</v>
      </c>
      <c r="E27" s="45">
        <f>FBiH!E27+RS!E27</f>
        <v>6070369.8399999999</v>
      </c>
      <c r="F27" s="80">
        <f t="shared" si="1"/>
        <v>0.82241182945195568</v>
      </c>
    </row>
    <row r="28" spans="1:6" s="1" customFormat="1" ht="17.100000000000001" customHeight="1" x14ac:dyDescent="0.25">
      <c r="A28" s="18" t="s">
        <v>14</v>
      </c>
      <c r="B28" s="11" t="s">
        <v>55</v>
      </c>
      <c r="C28" s="45">
        <f>FBiH!C28+RS!C28</f>
        <v>395360.26</v>
      </c>
      <c r="D28" s="80">
        <f t="shared" si="0"/>
        <v>5.9504870245026924E-2</v>
      </c>
      <c r="E28" s="45">
        <f>FBiH!E28+RS!E28</f>
        <v>481135.66</v>
      </c>
      <c r="F28" s="80">
        <f t="shared" si="1"/>
        <v>6.5184110488262142E-2</v>
      </c>
    </row>
    <row r="29" spans="1:6" s="1" customFormat="1" ht="17.100000000000001" customHeight="1" x14ac:dyDescent="0.25">
      <c r="A29" s="18" t="s">
        <v>15</v>
      </c>
      <c r="B29" s="11" t="s">
        <v>56</v>
      </c>
      <c r="C29" s="45">
        <f>FBiH!C29+RS!C29</f>
        <v>4694721.46</v>
      </c>
      <c r="D29" s="80">
        <f t="shared" si="0"/>
        <v>0.7065929977733304</v>
      </c>
      <c r="E29" s="45">
        <f>FBiH!E29+RS!E29</f>
        <v>6315381.0199999996</v>
      </c>
      <c r="F29" s="80">
        <f t="shared" si="1"/>
        <v>0.85560586838055952</v>
      </c>
    </row>
    <row r="30" spans="1:6" s="1" customFormat="1" ht="17.100000000000001" customHeight="1" x14ac:dyDescent="0.25">
      <c r="A30" s="18" t="s">
        <v>16</v>
      </c>
      <c r="B30" s="11" t="s">
        <v>57</v>
      </c>
      <c r="C30" s="45">
        <f>FBiH!C30+RS!C30</f>
        <v>81282.009999999995</v>
      </c>
      <c r="D30" s="80">
        <f t="shared" si="0"/>
        <v>1.2233590341894708E-2</v>
      </c>
      <c r="E30" s="45">
        <f>FBiH!E30+RS!E30</f>
        <v>123067.11</v>
      </c>
      <c r="F30" s="80">
        <f t="shared" si="1"/>
        <v>1.6673094020324974E-2</v>
      </c>
    </row>
    <row r="31" spans="1:6" s="1" customFormat="1" ht="17.100000000000001" customHeight="1" x14ac:dyDescent="0.25">
      <c r="A31" s="18" t="s">
        <v>17</v>
      </c>
      <c r="B31" s="11" t="s">
        <v>58</v>
      </c>
      <c r="C31" s="45">
        <f>FBiH!C31+RS!C31</f>
        <v>2190849.38</v>
      </c>
      <c r="D31" s="80">
        <f t="shared" si="0"/>
        <v>0.32974029327909099</v>
      </c>
      <c r="E31" s="45">
        <f>FBiH!E31+RS!E31</f>
        <v>2895834.81</v>
      </c>
      <c r="F31" s="80">
        <f t="shared" si="1"/>
        <v>0.39232680489904986</v>
      </c>
    </row>
    <row r="32" spans="1:6" s="1" customFormat="1" ht="17.100000000000001" customHeight="1" x14ac:dyDescent="0.25">
      <c r="A32" s="19" t="s">
        <v>23</v>
      </c>
      <c r="B32" s="5" t="s">
        <v>59</v>
      </c>
      <c r="C32" s="46">
        <f>SUM(C14:C31)</f>
        <v>533855885.33950001</v>
      </c>
      <c r="D32" s="81">
        <f t="shared" si="0"/>
        <v>80.349565701598124</v>
      </c>
      <c r="E32" s="46">
        <f>SUM(E14:E31)</f>
        <v>602025861.43000007</v>
      </c>
      <c r="F32" s="81">
        <f t="shared" si="1"/>
        <v>81.56227760844898</v>
      </c>
    </row>
    <row r="33" spans="1:6" s="1" customFormat="1" ht="17.100000000000001" customHeight="1" x14ac:dyDescent="0.25">
      <c r="A33" s="20" t="s">
        <v>22</v>
      </c>
      <c r="B33" s="3" t="s">
        <v>60</v>
      </c>
      <c r="C33" s="45">
        <f>FBiH!C33+RS!C33</f>
        <v>116318260.06</v>
      </c>
      <c r="D33" s="80">
        <f t="shared" si="0"/>
        <v>17.506825223146091</v>
      </c>
      <c r="E33" s="45">
        <f>FBiH!E33+RS!E33</f>
        <v>117950454.17999999</v>
      </c>
      <c r="F33" s="80">
        <f t="shared" si="1"/>
        <v>15.979891071490773</v>
      </c>
    </row>
    <row r="34" spans="1:6" s="1" customFormat="1" ht="17.100000000000001" customHeight="1" x14ac:dyDescent="0.25">
      <c r="A34" s="20" t="s">
        <v>20</v>
      </c>
      <c r="B34" s="4" t="s">
        <v>61</v>
      </c>
      <c r="C34" s="45">
        <f>FBiH!C34+RS!C34</f>
        <v>378970.78</v>
      </c>
      <c r="D34" s="80">
        <f t="shared" si="0"/>
        <v>5.7038122876984759E-2</v>
      </c>
      <c r="E34" s="45">
        <f>FBiH!E34+RS!E34</f>
        <v>299849.07</v>
      </c>
      <c r="F34" s="80">
        <f t="shared" si="1"/>
        <v>4.0623459314328619E-2</v>
      </c>
    </row>
    <row r="35" spans="1:6" s="1" customFormat="1" ht="17.100000000000001" customHeight="1" x14ac:dyDescent="0.25">
      <c r="A35" s="20" t="s">
        <v>21</v>
      </c>
      <c r="B35" s="14" t="s">
        <v>62</v>
      </c>
      <c r="C35" s="45">
        <f>FBiH!C35+RS!C35</f>
        <v>13726743.029899999</v>
      </c>
      <c r="D35" s="80">
        <f t="shared" si="0"/>
        <v>2.0659842313970231</v>
      </c>
      <c r="E35" s="45">
        <f>FBiH!E35+RS!E35</f>
        <v>17841846.59</v>
      </c>
      <c r="F35" s="80">
        <f t="shared" si="1"/>
        <v>2.4172078607459344</v>
      </c>
    </row>
    <row r="36" spans="1:6" s="1" customFormat="1" ht="17.100000000000001" customHeight="1" x14ac:dyDescent="0.25">
      <c r="A36" s="18" t="s">
        <v>19</v>
      </c>
      <c r="B36" s="14" t="s">
        <v>63</v>
      </c>
      <c r="C36" s="45">
        <f>FBiH!C36+RS!C36</f>
        <v>136781.6</v>
      </c>
      <c r="D36" s="80">
        <f t="shared" si="0"/>
        <v>2.0586720981788036E-2</v>
      </c>
      <c r="E36" s="45">
        <f>FBiH!E36+RS!E36</f>
        <v>0</v>
      </c>
      <c r="F36" s="80">
        <f t="shared" si="1"/>
        <v>0</v>
      </c>
    </row>
    <row r="37" spans="1:6" s="1" customFormat="1" ht="17.100000000000001" customHeight="1" x14ac:dyDescent="0.25">
      <c r="A37" s="19" t="s">
        <v>18</v>
      </c>
      <c r="B37" s="6" t="s">
        <v>64</v>
      </c>
      <c r="C37" s="48">
        <f>SUM(C33:C36)</f>
        <v>130560755.4699</v>
      </c>
      <c r="D37" s="81">
        <f t="shared" si="0"/>
        <v>19.650434298401887</v>
      </c>
      <c r="E37" s="48">
        <f>SUM(E33:E36)</f>
        <v>136092149.83999997</v>
      </c>
      <c r="F37" s="81">
        <f t="shared" si="1"/>
        <v>18.437722391551034</v>
      </c>
    </row>
    <row r="38" spans="1:6" s="1" customFormat="1" ht="17.100000000000001" customHeight="1" x14ac:dyDescent="0.25">
      <c r="A38" s="15" t="s">
        <v>24</v>
      </c>
      <c r="B38" s="16" t="s">
        <v>65</v>
      </c>
      <c r="C38" s="24">
        <f>C32+C37</f>
        <v>664416640.80939996</v>
      </c>
      <c r="D38" s="72">
        <f>D32+D37</f>
        <v>100.00000000000001</v>
      </c>
      <c r="E38" s="24">
        <f>E32+E37</f>
        <v>738118011.26999998</v>
      </c>
      <c r="F38" s="72">
        <f>F32+F37</f>
        <v>100.00000000000001</v>
      </c>
    </row>
    <row r="40" spans="1:6" x14ac:dyDescent="0.3">
      <c r="B40" s="34"/>
      <c r="C40" s="35"/>
      <c r="E40" s="35"/>
    </row>
    <row r="41" spans="1:6" x14ac:dyDescent="0.3">
      <c r="B41" s="34"/>
      <c r="C41" s="35"/>
      <c r="E41" s="35"/>
    </row>
    <row r="42" spans="1:6" x14ac:dyDescent="0.3">
      <c r="C42" s="36"/>
      <c r="E42" s="36"/>
    </row>
    <row r="43" spans="1:6" x14ac:dyDescent="0.3">
      <c r="C43" s="36"/>
      <c r="E43" s="36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31.08.2024.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4.4" x14ac:dyDescent="0.3"/>
  <cols>
    <col min="1" max="1" width="8.6640625" customWidth="1"/>
    <col min="2" max="2" width="53.6640625" customWidth="1"/>
    <col min="3" max="3" width="17.44140625" customWidth="1"/>
    <col min="4" max="4" width="13" customWidth="1"/>
    <col min="5" max="5" width="17.44140625" customWidth="1"/>
    <col min="6" max="6" width="13" customWidth="1"/>
  </cols>
  <sheetData>
    <row r="1" spans="1:9" x14ac:dyDescent="0.3">
      <c r="C1" s="30"/>
      <c r="E1" s="30"/>
    </row>
    <row r="3" spans="1:9" x14ac:dyDescent="0.3">
      <c r="C3" s="33"/>
      <c r="E3" s="33"/>
    </row>
    <row r="4" spans="1:9" x14ac:dyDescent="0.3">
      <c r="C4" s="33"/>
      <c r="E4" s="33"/>
    </row>
    <row r="5" spans="1:9" x14ac:dyDescent="0.3">
      <c r="C5" s="33"/>
      <c r="E5" s="33"/>
    </row>
    <row r="6" spans="1:9" x14ac:dyDescent="0.3">
      <c r="C6" s="33"/>
      <c r="E6" s="33"/>
    </row>
    <row r="7" spans="1:9" x14ac:dyDescent="0.3">
      <c r="A7" s="2" t="s">
        <v>69</v>
      </c>
    </row>
    <row r="8" spans="1:9" x14ac:dyDescent="0.3">
      <c r="A8" s="2"/>
    </row>
    <row r="9" spans="1:9" s="1" customFormat="1" ht="15" customHeight="1" x14ac:dyDescent="0.25">
      <c r="D9" s="2"/>
      <c r="F9" s="2"/>
    </row>
    <row r="10" spans="1:9" s="1" customFormat="1" ht="15" customHeight="1" thickBot="1" x14ac:dyDescent="0.3">
      <c r="D10" s="2"/>
      <c r="F10" s="2"/>
    </row>
    <row r="11" spans="1:9" s="1" customFormat="1" ht="15" customHeight="1" x14ac:dyDescent="0.3">
      <c r="A11" s="58"/>
      <c r="B11" s="59"/>
      <c r="C11" s="89" t="s">
        <v>36</v>
      </c>
      <c r="D11" s="89"/>
      <c r="E11" s="89"/>
      <c r="F11" s="90"/>
    </row>
    <row r="12" spans="1:9" s="1" customFormat="1" ht="26.25" customHeight="1" x14ac:dyDescent="0.25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9" s="1" customFormat="1" ht="24.75" customHeight="1" thickBot="1" x14ac:dyDescent="0.3">
      <c r="A13" s="65"/>
      <c r="B13" s="13"/>
      <c r="C13" s="64" t="s">
        <v>71</v>
      </c>
      <c r="D13" s="86" t="s">
        <v>25</v>
      </c>
      <c r="E13" s="64" t="s">
        <v>72</v>
      </c>
      <c r="F13" s="71" t="s">
        <v>25</v>
      </c>
    </row>
    <row r="14" spans="1:9" s="1" customFormat="1" ht="16.5" customHeight="1" x14ac:dyDescent="0.25">
      <c r="A14" s="66" t="s">
        <v>0</v>
      </c>
      <c r="B14" s="11" t="s">
        <v>41</v>
      </c>
      <c r="C14" s="45">
        <v>25336898</v>
      </c>
      <c r="D14" s="82">
        <f>C14/C$38*100</f>
        <v>5.479543651421384</v>
      </c>
      <c r="E14" s="45">
        <v>25810386</v>
      </c>
      <c r="F14" s="82">
        <f>E14/E$38*100</f>
        <v>5.0266931722577191</v>
      </c>
      <c r="H14" s="42"/>
      <c r="I14" s="42"/>
    </row>
    <row r="15" spans="1:9" s="1" customFormat="1" ht="17.100000000000001" customHeight="1" x14ac:dyDescent="0.25">
      <c r="A15" s="67" t="s">
        <v>1</v>
      </c>
      <c r="B15" s="11" t="s">
        <v>42</v>
      </c>
      <c r="C15" s="45">
        <v>12514849</v>
      </c>
      <c r="D15" s="80">
        <f t="shared" ref="D15:D37" si="0">C15/C$38*100</f>
        <v>2.7065531615767351</v>
      </c>
      <c r="E15" s="45">
        <v>13888246</v>
      </c>
      <c r="F15" s="80">
        <f t="shared" ref="F15:F37" si="1">E15/E$38*100</f>
        <v>2.7048007473749358</v>
      </c>
      <c r="H15" s="42"/>
      <c r="I15" s="42"/>
    </row>
    <row r="16" spans="1:9" s="1" customFormat="1" ht="17.100000000000001" customHeight="1" x14ac:dyDescent="0.25">
      <c r="A16" s="67" t="s">
        <v>2</v>
      </c>
      <c r="B16" s="11" t="s">
        <v>43</v>
      </c>
      <c r="C16" s="45">
        <v>57444898</v>
      </c>
      <c r="D16" s="80">
        <f t="shared" si="0"/>
        <v>12.423455552548262</v>
      </c>
      <c r="E16" s="45">
        <v>67242293</v>
      </c>
      <c r="F16" s="80">
        <f t="shared" si="1"/>
        <v>13.095750490134206</v>
      </c>
      <c r="H16" s="42"/>
      <c r="I16" s="42"/>
    </row>
    <row r="17" spans="1:9" s="1" customFormat="1" ht="17.100000000000001" customHeight="1" x14ac:dyDescent="0.25">
      <c r="A17" s="68" t="s">
        <v>3</v>
      </c>
      <c r="B17" s="11" t="s">
        <v>44</v>
      </c>
      <c r="C17" s="45">
        <v>0</v>
      </c>
      <c r="D17" s="80">
        <f t="shared" si="0"/>
        <v>0</v>
      </c>
      <c r="E17" s="45">
        <v>0</v>
      </c>
      <c r="F17" s="80">
        <f t="shared" si="1"/>
        <v>0</v>
      </c>
      <c r="H17" s="42"/>
      <c r="I17" s="42"/>
    </row>
    <row r="18" spans="1:9" s="1" customFormat="1" ht="17.100000000000001" customHeight="1" x14ac:dyDescent="0.25">
      <c r="A18" s="68" t="s">
        <v>4</v>
      </c>
      <c r="B18" s="11" t="s">
        <v>45</v>
      </c>
      <c r="C18" s="45">
        <v>23763</v>
      </c>
      <c r="D18" s="80">
        <f t="shared" si="0"/>
        <v>5.1391609102553254E-3</v>
      </c>
      <c r="E18" s="45">
        <v>23897</v>
      </c>
      <c r="F18" s="80">
        <f t="shared" si="1"/>
        <v>4.6540523158949548E-3</v>
      </c>
      <c r="H18" s="42"/>
      <c r="I18" s="42"/>
    </row>
    <row r="19" spans="1:9" s="1" customFormat="1" ht="17.100000000000001" customHeight="1" x14ac:dyDescent="0.25">
      <c r="A19" s="68" t="s">
        <v>5</v>
      </c>
      <c r="B19" s="11" t="s">
        <v>46</v>
      </c>
      <c r="C19" s="45">
        <v>9613</v>
      </c>
      <c r="D19" s="80">
        <f t="shared" si="0"/>
        <v>2.0789779838523942E-3</v>
      </c>
      <c r="E19" s="45">
        <v>9024</v>
      </c>
      <c r="F19" s="80">
        <f t="shared" si="1"/>
        <v>1.7574661295826283E-3</v>
      </c>
      <c r="H19" s="42"/>
      <c r="I19" s="42"/>
    </row>
    <row r="20" spans="1:9" s="1" customFormat="1" ht="17.100000000000001" customHeight="1" x14ac:dyDescent="0.25">
      <c r="A20" s="68" t="s">
        <v>6</v>
      </c>
      <c r="B20" s="11" t="s">
        <v>47</v>
      </c>
      <c r="C20" s="45">
        <v>2230797</v>
      </c>
      <c r="D20" s="80">
        <f t="shared" si="0"/>
        <v>0.48244854358098094</v>
      </c>
      <c r="E20" s="45">
        <v>2393723</v>
      </c>
      <c r="F20" s="80">
        <f t="shared" si="1"/>
        <v>0.46618872962133401</v>
      </c>
      <c r="H20" s="42"/>
      <c r="I20" s="42"/>
    </row>
    <row r="21" spans="1:9" s="1" customFormat="1" ht="17.100000000000001" customHeight="1" x14ac:dyDescent="0.25">
      <c r="A21" s="68" t="s">
        <v>7</v>
      </c>
      <c r="B21" s="11" t="s">
        <v>48</v>
      </c>
      <c r="C21" s="45">
        <v>21269896</v>
      </c>
      <c r="D21" s="80">
        <f t="shared" si="0"/>
        <v>4.5999839283085517</v>
      </c>
      <c r="E21" s="45">
        <v>24271332</v>
      </c>
      <c r="F21" s="80">
        <f t="shared" si="1"/>
        <v>4.7269552205069809</v>
      </c>
      <c r="H21" s="42"/>
      <c r="I21" s="42"/>
    </row>
    <row r="22" spans="1:9" s="1" customFormat="1" ht="17.100000000000001" customHeight="1" x14ac:dyDescent="0.25">
      <c r="A22" s="68" t="s">
        <v>8</v>
      </c>
      <c r="B22" s="11" t="s">
        <v>49</v>
      </c>
      <c r="C22" s="45">
        <v>19415187</v>
      </c>
      <c r="D22" s="80">
        <f t="shared" si="0"/>
        <v>4.1988709378318125</v>
      </c>
      <c r="E22" s="45">
        <v>19422927</v>
      </c>
      <c r="F22" s="80">
        <f t="shared" si="1"/>
        <v>3.7827057114202054</v>
      </c>
      <c r="H22" s="42"/>
      <c r="I22" s="42"/>
    </row>
    <row r="23" spans="1:9" s="1" customFormat="1" ht="17.100000000000001" customHeight="1" x14ac:dyDescent="0.25">
      <c r="A23" s="68" t="s">
        <v>9</v>
      </c>
      <c r="B23" s="11" t="s">
        <v>50</v>
      </c>
      <c r="C23" s="45">
        <v>195682527</v>
      </c>
      <c r="D23" s="80">
        <f t="shared" si="0"/>
        <v>42.31974050323538</v>
      </c>
      <c r="E23" s="45">
        <v>224260891</v>
      </c>
      <c r="F23" s="80">
        <f t="shared" si="1"/>
        <v>43.675855510031219</v>
      </c>
      <c r="H23" s="42"/>
      <c r="I23" s="42"/>
    </row>
    <row r="24" spans="1:9" s="1" customFormat="1" ht="17.100000000000001" customHeight="1" x14ac:dyDescent="0.25">
      <c r="A24" s="68" t="s">
        <v>10</v>
      </c>
      <c r="B24" s="11" t="s">
        <v>51</v>
      </c>
      <c r="C24" s="45">
        <v>33811</v>
      </c>
      <c r="D24" s="80">
        <f t="shared" si="0"/>
        <v>7.3122151890183413E-3</v>
      </c>
      <c r="E24" s="45">
        <v>18767</v>
      </c>
      <c r="F24" s="80">
        <f t="shared" si="1"/>
        <v>3.654960865899511E-3</v>
      </c>
      <c r="H24" s="42"/>
      <c r="I24" s="42"/>
    </row>
    <row r="25" spans="1:9" s="1" customFormat="1" ht="17.100000000000001" customHeight="1" x14ac:dyDescent="0.25">
      <c r="A25" s="68" t="s">
        <v>11</v>
      </c>
      <c r="B25" s="11" t="s">
        <v>52</v>
      </c>
      <c r="C25" s="45">
        <v>32119</v>
      </c>
      <c r="D25" s="80">
        <f t="shared" si="0"/>
        <v>6.9462908419177212E-3</v>
      </c>
      <c r="E25" s="45">
        <v>31937</v>
      </c>
      <c r="F25" s="80">
        <f t="shared" si="1"/>
        <v>6.2198798515603294E-3</v>
      </c>
      <c r="H25" s="42"/>
      <c r="I25" s="42"/>
    </row>
    <row r="26" spans="1:9" s="1" customFormat="1" ht="17.100000000000001" customHeight="1" x14ac:dyDescent="0.25">
      <c r="A26" s="68" t="s">
        <v>12</v>
      </c>
      <c r="B26" s="11" t="s">
        <v>53</v>
      </c>
      <c r="C26" s="45">
        <v>6845614</v>
      </c>
      <c r="D26" s="80">
        <f t="shared" si="0"/>
        <v>1.4804827620879772</v>
      </c>
      <c r="E26" s="45">
        <v>7608875</v>
      </c>
      <c r="F26" s="80">
        <f t="shared" si="1"/>
        <v>1.4818639291586904</v>
      </c>
      <c r="H26" s="42"/>
      <c r="I26" s="42"/>
    </row>
    <row r="27" spans="1:9" s="1" customFormat="1" ht="17.100000000000001" customHeight="1" x14ac:dyDescent="0.25">
      <c r="A27" s="68" t="s">
        <v>13</v>
      </c>
      <c r="B27" s="11" t="s">
        <v>54</v>
      </c>
      <c r="C27" s="45">
        <v>2651237</v>
      </c>
      <c r="D27" s="80">
        <f t="shared" si="0"/>
        <v>0.57337598595390304</v>
      </c>
      <c r="E27" s="45">
        <v>2822339</v>
      </c>
      <c r="F27" s="80">
        <f t="shared" si="1"/>
        <v>0.54966369666446213</v>
      </c>
      <c r="H27" s="42"/>
      <c r="I27" s="42"/>
    </row>
    <row r="28" spans="1:9" s="1" customFormat="1" ht="17.100000000000001" customHeight="1" x14ac:dyDescent="0.25">
      <c r="A28" s="68" t="s">
        <v>14</v>
      </c>
      <c r="B28" s="11" t="s">
        <v>55</v>
      </c>
      <c r="C28" s="45">
        <v>381279</v>
      </c>
      <c r="D28" s="80">
        <f t="shared" si="0"/>
        <v>8.24581968901755E-2</v>
      </c>
      <c r="E28" s="45">
        <v>466893</v>
      </c>
      <c r="F28" s="80">
        <f t="shared" si="1"/>
        <v>9.092959149370812E-2</v>
      </c>
      <c r="H28" s="42"/>
      <c r="I28" s="42"/>
    </row>
    <row r="29" spans="1:9" s="1" customFormat="1" ht="17.100000000000001" customHeight="1" x14ac:dyDescent="0.25">
      <c r="A29" s="68" t="s">
        <v>15</v>
      </c>
      <c r="B29" s="11" t="s">
        <v>56</v>
      </c>
      <c r="C29" s="45">
        <v>3505551</v>
      </c>
      <c r="D29" s="80">
        <f t="shared" si="0"/>
        <v>0.75813620620740096</v>
      </c>
      <c r="E29" s="45">
        <v>4716562</v>
      </c>
      <c r="F29" s="80">
        <f t="shared" si="1"/>
        <v>0.91857246931255565</v>
      </c>
      <c r="H29" s="42"/>
      <c r="I29" s="42"/>
    </row>
    <row r="30" spans="1:9" s="1" customFormat="1" ht="17.100000000000001" customHeight="1" x14ac:dyDescent="0.25">
      <c r="A30" s="68" t="s">
        <v>16</v>
      </c>
      <c r="B30" s="11" t="s">
        <v>57</v>
      </c>
      <c r="C30" s="45">
        <v>80683</v>
      </c>
      <c r="D30" s="80">
        <f t="shared" si="0"/>
        <v>1.7449098166146128E-2</v>
      </c>
      <c r="E30" s="45">
        <v>122458</v>
      </c>
      <c r="F30" s="80">
        <f t="shared" si="1"/>
        <v>2.3849267209267454E-2</v>
      </c>
      <c r="H30" s="42"/>
      <c r="I30" s="42"/>
    </row>
    <row r="31" spans="1:9" s="1" customFormat="1" ht="17.100000000000001" customHeight="1" x14ac:dyDescent="0.25">
      <c r="A31" s="68" t="s">
        <v>17</v>
      </c>
      <c r="B31" s="11" t="s">
        <v>58</v>
      </c>
      <c r="C31" s="45">
        <v>1741055</v>
      </c>
      <c r="D31" s="80">
        <f t="shared" si="0"/>
        <v>0.37653334169105696</v>
      </c>
      <c r="E31" s="45">
        <v>2193181</v>
      </c>
      <c r="F31" s="80">
        <f t="shared" si="1"/>
        <v>0.4271322388679254</v>
      </c>
      <c r="H31" s="42"/>
      <c r="I31" s="42"/>
    </row>
    <row r="32" spans="1:9" s="1" customFormat="1" ht="17.100000000000001" customHeight="1" x14ac:dyDescent="0.25">
      <c r="A32" s="69" t="s">
        <v>23</v>
      </c>
      <c r="B32" s="5" t="s">
        <v>59</v>
      </c>
      <c r="C32" s="46">
        <f>SUM(C14:C31)</f>
        <v>349199777</v>
      </c>
      <c r="D32" s="81">
        <f t="shared" si="0"/>
        <v>75.520508514424805</v>
      </c>
      <c r="E32" s="46">
        <f>SUM(E14:E31)</f>
        <v>395303731</v>
      </c>
      <c r="F32" s="81">
        <f t="shared" si="1"/>
        <v>76.987247133216158</v>
      </c>
      <c r="H32" s="42"/>
      <c r="I32" s="42"/>
    </row>
    <row r="33" spans="1:9" s="1" customFormat="1" ht="17.100000000000001" customHeight="1" x14ac:dyDescent="0.25">
      <c r="A33" s="70" t="s">
        <v>22</v>
      </c>
      <c r="B33" s="3" t="s">
        <v>60</v>
      </c>
      <c r="C33" s="47">
        <v>100869225</v>
      </c>
      <c r="D33" s="80">
        <f t="shared" si="0"/>
        <v>21.814719444840687</v>
      </c>
      <c r="E33" s="47">
        <v>101997865</v>
      </c>
      <c r="F33" s="80">
        <f t="shared" si="1"/>
        <v>19.864560397522325</v>
      </c>
      <c r="H33" s="42"/>
      <c r="I33" s="42"/>
    </row>
    <row r="34" spans="1:9" s="1" customFormat="1" ht="17.100000000000001" customHeight="1" x14ac:dyDescent="0.25">
      <c r="A34" s="70" t="s">
        <v>20</v>
      </c>
      <c r="B34" s="4" t="s">
        <v>61</v>
      </c>
      <c r="C34" s="47">
        <v>362213</v>
      </c>
      <c r="D34" s="80">
        <f t="shared" si="0"/>
        <v>7.8334843697610249E-2</v>
      </c>
      <c r="E34" s="47">
        <v>297143</v>
      </c>
      <c r="F34" s="80">
        <f t="shared" si="1"/>
        <v>5.7869986496295545E-2</v>
      </c>
      <c r="H34" s="42"/>
      <c r="I34" s="42"/>
    </row>
    <row r="35" spans="1:9" s="1" customFormat="1" ht="17.100000000000001" customHeight="1" x14ac:dyDescent="0.25">
      <c r="A35" s="70" t="s">
        <v>21</v>
      </c>
      <c r="B35" s="14" t="s">
        <v>62</v>
      </c>
      <c r="C35" s="47">
        <v>11959444</v>
      </c>
      <c r="D35" s="80">
        <f t="shared" si="0"/>
        <v>2.5864371970368891</v>
      </c>
      <c r="E35" s="47">
        <v>15867771</v>
      </c>
      <c r="F35" s="80">
        <f t="shared" si="1"/>
        <v>3.0903224827652345</v>
      </c>
      <c r="H35" s="42"/>
      <c r="I35" s="42"/>
    </row>
    <row r="36" spans="1:9" s="1" customFormat="1" ht="17.100000000000001" customHeight="1" x14ac:dyDescent="0.25">
      <c r="A36" s="68" t="s">
        <v>19</v>
      </c>
      <c r="B36" s="14" t="s">
        <v>63</v>
      </c>
      <c r="C36" s="47">
        <v>0</v>
      </c>
      <c r="D36" s="80">
        <f t="shared" si="0"/>
        <v>0</v>
      </c>
      <c r="E36" s="47">
        <v>0</v>
      </c>
      <c r="F36" s="80">
        <f t="shared" si="1"/>
        <v>0</v>
      </c>
      <c r="H36" s="42"/>
      <c r="I36" s="42"/>
    </row>
    <row r="37" spans="1:9" s="1" customFormat="1" ht="17.100000000000001" customHeight="1" x14ac:dyDescent="0.25">
      <c r="A37" s="69" t="s">
        <v>18</v>
      </c>
      <c r="B37" s="6" t="s">
        <v>64</v>
      </c>
      <c r="C37" s="48">
        <f>SUM(C33:C36)</f>
        <v>113190882</v>
      </c>
      <c r="D37" s="83">
        <f t="shared" si="0"/>
        <v>24.479491485575188</v>
      </c>
      <c r="E37" s="48">
        <f>SUM(E33:E36)</f>
        <v>118162779</v>
      </c>
      <c r="F37" s="83">
        <f t="shared" si="1"/>
        <v>23.012752866783853</v>
      </c>
    </row>
    <row r="38" spans="1:9" s="1" customFormat="1" ht="17.100000000000001" customHeight="1" x14ac:dyDescent="0.25">
      <c r="A38" s="74" t="s">
        <v>24</v>
      </c>
      <c r="B38" s="75" t="s">
        <v>65</v>
      </c>
      <c r="C38" s="88">
        <f>C32+C37</f>
        <v>462390659</v>
      </c>
      <c r="D38" s="76">
        <f>D32+D37</f>
        <v>100</v>
      </c>
      <c r="E38" s="88">
        <f>E32+E37</f>
        <v>513466510</v>
      </c>
      <c r="F38" s="76">
        <f>F32+F37</f>
        <v>100.00000000000001</v>
      </c>
    </row>
    <row r="40" spans="1:9" x14ac:dyDescent="0.3">
      <c r="B40" s="34"/>
      <c r="C40" s="35"/>
      <c r="E40" s="35"/>
    </row>
    <row r="41" spans="1:9" x14ac:dyDescent="0.3">
      <c r="A41" s="77" t="s">
        <v>70</v>
      </c>
      <c r="B41" s="34"/>
      <c r="C41" s="35"/>
      <c r="E41" s="35"/>
    </row>
    <row r="42" spans="1:9" x14ac:dyDescent="0.3">
      <c r="C42" s="36"/>
      <c r="E42" s="36"/>
    </row>
    <row r="43" spans="1:9" x14ac:dyDescent="0.3">
      <c r="C43" s="36"/>
      <c r="E43" s="36"/>
    </row>
    <row r="51" spans="3:6" x14ac:dyDescent="0.3">
      <c r="C51" s="42"/>
      <c r="D51" s="42"/>
      <c r="E51" s="42"/>
      <c r="F51" s="42"/>
    </row>
    <row r="52" spans="3:6" x14ac:dyDescent="0.3">
      <c r="C52" s="42"/>
      <c r="D52" s="42"/>
      <c r="E52" s="42"/>
      <c r="F52" s="42"/>
    </row>
    <row r="53" spans="3:6" x14ac:dyDescent="0.3">
      <c r="C53" s="42"/>
      <c r="D53" s="42"/>
      <c r="E53" s="42"/>
      <c r="F53" s="42"/>
    </row>
    <row r="54" spans="3:6" x14ac:dyDescent="0.3">
      <c r="C54" s="42"/>
      <c r="D54" s="42"/>
      <c r="E54" s="42"/>
      <c r="F54" s="42"/>
    </row>
    <row r="55" spans="3:6" x14ac:dyDescent="0.3">
      <c r="C55" s="42"/>
      <c r="D55" s="42"/>
      <c r="E55" s="42"/>
      <c r="F55" s="42"/>
    </row>
    <row r="56" spans="3:6" x14ac:dyDescent="0.3">
      <c r="C56" s="44"/>
      <c r="D56" s="42"/>
      <c r="E56" s="44"/>
      <c r="F56" s="42"/>
    </row>
    <row r="57" spans="3:6" x14ac:dyDescent="0.3">
      <c r="C57" s="44"/>
      <c r="D57" s="42"/>
      <c r="E57" s="44"/>
      <c r="F57" s="42"/>
    </row>
    <row r="58" spans="3:6" x14ac:dyDescent="0.3">
      <c r="C58" s="44"/>
      <c r="D58" s="42"/>
      <c r="E58" s="44"/>
      <c r="F58" s="42"/>
    </row>
    <row r="59" spans="3:6" x14ac:dyDescent="0.3">
      <c r="C59" s="44"/>
      <c r="D59" s="42"/>
      <c r="E59" s="44"/>
      <c r="F59" s="42"/>
    </row>
    <row r="60" spans="3:6" x14ac:dyDescent="0.3">
      <c r="C60" s="44"/>
      <c r="D60" s="42"/>
      <c r="E60" s="44"/>
      <c r="F60" s="42"/>
    </row>
    <row r="61" spans="3:6" x14ac:dyDescent="0.3">
      <c r="C61" s="44"/>
      <c r="D61" s="42"/>
      <c r="E61" s="44"/>
      <c r="F61" s="42"/>
    </row>
    <row r="62" spans="3:6" x14ac:dyDescent="0.3">
      <c r="C62" s="44"/>
      <c r="D62" s="42"/>
      <c r="E62" s="44"/>
      <c r="F62" s="42"/>
    </row>
    <row r="63" spans="3:6" x14ac:dyDescent="0.3">
      <c r="C63" s="44"/>
      <c r="D63" s="42"/>
      <c r="E63" s="44"/>
      <c r="F63" s="42"/>
    </row>
    <row r="64" spans="3:6" x14ac:dyDescent="0.3">
      <c r="C64" s="44"/>
      <c r="D64" s="42"/>
      <c r="E64" s="44"/>
      <c r="F64" s="42"/>
    </row>
    <row r="65" spans="3:6" x14ac:dyDescent="0.3">
      <c r="C65" s="44"/>
      <c r="D65" s="42"/>
      <c r="E65" s="44"/>
      <c r="F65" s="42"/>
    </row>
    <row r="66" spans="3:6" x14ac:dyDescent="0.3">
      <c r="C66" s="44"/>
      <c r="D66" s="42"/>
      <c r="E66" s="44"/>
      <c r="F66" s="42"/>
    </row>
    <row r="67" spans="3:6" x14ac:dyDescent="0.3">
      <c r="C67" s="44"/>
      <c r="D67" s="42"/>
      <c r="E67" s="44"/>
      <c r="F67" s="42"/>
    </row>
    <row r="68" spans="3:6" x14ac:dyDescent="0.3">
      <c r="C68" s="44"/>
      <c r="D68" s="42"/>
      <c r="E68" s="44"/>
      <c r="F68" s="42"/>
    </row>
  </sheetData>
  <mergeCells count="1">
    <mergeCell ref="C11:F11"/>
  </mergeCells>
  <dataValidations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31.08.2024.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64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4.4" x14ac:dyDescent="0.3"/>
  <cols>
    <col min="1" max="1" width="8.6640625" customWidth="1"/>
    <col min="2" max="2" width="50" customWidth="1"/>
    <col min="3" max="3" width="17.44140625" customWidth="1"/>
    <col min="4" max="4" width="11.33203125" customWidth="1"/>
    <col min="5" max="5" width="17.44140625" customWidth="1"/>
    <col min="6" max="6" width="10.88671875" customWidth="1"/>
    <col min="7" max="7" width="17.44140625" customWidth="1"/>
    <col min="8" max="8" width="14.88671875" customWidth="1"/>
    <col min="9" max="9" width="13.109375" customWidth="1"/>
  </cols>
  <sheetData>
    <row r="1" spans="1:9" x14ac:dyDescent="0.3">
      <c r="C1" s="30"/>
    </row>
    <row r="3" spans="1:9" x14ac:dyDescent="0.3">
      <c r="C3" s="33"/>
    </row>
    <row r="4" spans="1:9" x14ac:dyDescent="0.3">
      <c r="C4" s="33" t="s">
        <v>30</v>
      </c>
    </row>
    <row r="5" spans="1:9" s="1" customFormat="1" ht="15" customHeight="1" x14ac:dyDescent="0.25">
      <c r="D5" s="2"/>
    </row>
    <row r="6" spans="1:9" s="1" customFormat="1" ht="15" customHeight="1" thickBot="1" x14ac:dyDescent="0.3">
      <c r="D6" s="2"/>
    </row>
    <row r="7" spans="1:9" s="1" customFormat="1" ht="15" customHeight="1" x14ac:dyDescent="0.3">
      <c r="A7" s="39"/>
      <c r="B7" s="12"/>
      <c r="C7" s="91" t="s">
        <v>36</v>
      </c>
      <c r="D7" s="91"/>
      <c r="E7" s="91"/>
      <c r="F7" s="91"/>
      <c r="G7" s="91"/>
      <c r="H7" s="91"/>
      <c r="I7" s="92"/>
    </row>
    <row r="8" spans="1:9" s="1" customFormat="1" ht="26.25" customHeight="1" x14ac:dyDescent="0.25">
      <c r="A8" s="37" t="s">
        <v>32</v>
      </c>
      <c r="B8" s="38" t="s">
        <v>33</v>
      </c>
      <c r="C8" s="55" t="s">
        <v>34</v>
      </c>
      <c r="D8" s="55" t="s">
        <v>35</v>
      </c>
      <c r="E8" s="55" t="s">
        <v>34</v>
      </c>
      <c r="F8" s="55" t="s">
        <v>35</v>
      </c>
      <c r="G8" s="93" t="s">
        <v>37</v>
      </c>
      <c r="H8" s="93"/>
      <c r="I8" s="9" t="s">
        <v>38</v>
      </c>
    </row>
    <row r="9" spans="1:9" s="1" customFormat="1" ht="24.75" customHeight="1" thickBot="1" x14ac:dyDescent="0.3">
      <c r="A9" s="40"/>
      <c r="B9" s="13"/>
      <c r="C9" s="10" t="s">
        <v>28</v>
      </c>
      <c r="D9" s="32" t="s">
        <v>25</v>
      </c>
      <c r="E9" s="10" t="s">
        <v>66</v>
      </c>
      <c r="F9" s="10" t="s">
        <v>25</v>
      </c>
      <c r="G9" s="7" t="s">
        <v>39</v>
      </c>
      <c r="H9" s="10" t="s">
        <v>40</v>
      </c>
      <c r="I9" s="8" t="s">
        <v>26</v>
      </c>
    </row>
    <row r="10" spans="1:9" s="1" customFormat="1" ht="16.5" customHeight="1" x14ac:dyDescent="0.25">
      <c r="A10" s="17" t="s">
        <v>0</v>
      </c>
      <c r="B10" s="11" t="s">
        <v>41</v>
      </c>
      <c r="C10" s="45">
        <v>17089219</v>
      </c>
      <c r="D10" s="25">
        <f>C10/C$34*100</f>
        <v>6.3782345224571682</v>
      </c>
      <c r="E10" s="45"/>
      <c r="F10" s="25" t="e">
        <f>E10/E$34*100</f>
        <v>#DIV/0!</v>
      </c>
      <c r="G10" s="49">
        <f>E10-C10</f>
        <v>-17089219</v>
      </c>
      <c r="H10" s="25">
        <f>(E10-C10)/C10</f>
        <v>-1</v>
      </c>
      <c r="I10" s="26" t="e">
        <f>F10-D10</f>
        <v>#DIV/0!</v>
      </c>
    </row>
    <row r="11" spans="1:9" s="1" customFormat="1" ht="17.100000000000001" customHeight="1" x14ac:dyDescent="0.25">
      <c r="A11" s="21" t="s">
        <v>1</v>
      </c>
      <c r="B11" s="11" t="s">
        <v>42</v>
      </c>
      <c r="C11" s="45">
        <v>4496282</v>
      </c>
      <c r="D11" s="25">
        <f t="shared" ref="D11:D33" si="0">C11/C$34*100</f>
        <v>1.6781539914201324</v>
      </c>
      <c r="E11" s="45"/>
      <c r="F11" s="25" t="e">
        <f t="shared" ref="F11:F33" si="1">E11/E$34*100</f>
        <v>#DIV/0!</v>
      </c>
      <c r="G11" s="49">
        <f t="shared" ref="G11:G33" si="2">E11-C11</f>
        <v>-4496282</v>
      </c>
      <c r="H11" s="25">
        <f t="shared" ref="H11:H33" si="3">(E11-C11)/C11</f>
        <v>-1</v>
      </c>
      <c r="I11" s="26" t="e">
        <f t="shared" ref="I11:I28" si="4">F11-D11</f>
        <v>#DIV/0!</v>
      </c>
    </row>
    <row r="12" spans="1:9" s="1" customFormat="1" ht="17.100000000000001" customHeight="1" x14ac:dyDescent="0.25">
      <c r="A12" s="21" t="s">
        <v>2</v>
      </c>
      <c r="B12" s="11" t="s">
        <v>43</v>
      </c>
      <c r="C12" s="45">
        <v>28452891</v>
      </c>
      <c r="D12" s="25">
        <f t="shared" si="0"/>
        <v>10.619514656574468</v>
      </c>
      <c r="E12" s="45"/>
      <c r="F12" s="25" t="e">
        <f t="shared" si="1"/>
        <v>#DIV/0!</v>
      </c>
      <c r="G12" s="49">
        <f t="shared" si="2"/>
        <v>-28452891</v>
      </c>
      <c r="H12" s="25">
        <f t="shared" si="3"/>
        <v>-1</v>
      </c>
      <c r="I12" s="26" t="e">
        <f t="shared" si="4"/>
        <v>#DIV/0!</v>
      </c>
    </row>
    <row r="13" spans="1:9" s="1" customFormat="1" ht="17.100000000000001" customHeight="1" x14ac:dyDescent="0.25">
      <c r="A13" s="18" t="s">
        <v>3</v>
      </c>
      <c r="B13" s="11" t="s">
        <v>44</v>
      </c>
      <c r="C13" s="45">
        <v>0</v>
      </c>
      <c r="D13" s="25">
        <f t="shared" si="0"/>
        <v>0</v>
      </c>
      <c r="E13" s="45"/>
      <c r="F13" s="25" t="e">
        <f t="shared" si="1"/>
        <v>#DIV/0!</v>
      </c>
      <c r="G13" s="49">
        <f t="shared" si="2"/>
        <v>0</v>
      </c>
      <c r="H13" s="25" t="s">
        <v>27</v>
      </c>
      <c r="I13" s="26" t="e">
        <f t="shared" si="4"/>
        <v>#DIV/0!</v>
      </c>
    </row>
    <row r="14" spans="1:9" s="1" customFormat="1" ht="17.100000000000001" customHeight="1" x14ac:dyDescent="0.25">
      <c r="A14" s="18" t="s">
        <v>4</v>
      </c>
      <c r="B14" s="11" t="s">
        <v>45</v>
      </c>
      <c r="C14" s="45">
        <v>0</v>
      </c>
      <c r="D14" s="25">
        <f t="shared" si="0"/>
        <v>0</v>
      </c>
      <c r="E14" s="45"/>
      <c r="F14" s="25" t="e">
        <f t="shared" si="1"/>
        <v>#DIV/0!</v>
      </c>
      <c r="G14" s="49">
        <f t="shared" si="2"/>
        <v>0</v>
      </c>
      <c r="H14" s="25" t="e">
        <f t="shared" si="3"/>
        <v>#DIV/0!</v>
      </c>
      <c r="I14" s="26" t="e">
        <f t="shared" si="4"/>
        <v>#DIV/0!</v>
      </c>
    </row>
    <row r="15" spans="1:9" s="1" customFormat="1" ht="17.100000000000001" customHeight="1" x14ac:dyDescent="0.25">
      <c r="A15" s="18" t="s">
        <v>5</v>
      </c>
      <c r="B15" s="11" t="s">
        <v>46</v>
      </c>
      <c r="C15" s="45">
        <v>8869</v>
      </c>
      <c r="D15" s="25">
        <f t="shared" si="0"/>
        <v>3.3101900080789314E-3</v>
      </c>
      <c r="E15" s="45"/>
      <c r="F15" s="25" t="e">
        <f t="shared" si="1"/>
        <v>#DIV/0!</v>
      </c>
      <c r="G15" s="49">
        <f t="shared" si="2"/>
        <v>-8869</v>
      </c>
      <c r="H15" s="25">
        <f t="shared" si="3"/>
        <v>-1</v>
      </c>
      <c r="I15" s="26" t="e">
        <f t="shared" si="4"/>
        <v>#DIV/0!</v>
      </c>
    </row>
    <row r="16" spans="1:9" s="1" customFormat="1" ht="17.100000000000001" customHeight="1" x14ac:dyDescent="0.25">
      <c r="A16" s="18" t="s">
        <v>6</v>
      </c>
      <c r="B16" s="11" t="s">
        <v>47</v>
      </c>
      <c r="C16" s="45">
        <v>1948920</v>
      </c>
      <c r="D16" s="25">
        <f t="shared" si="0"/>
        <v>0.72739829862951744</v>
      </c>
      <c r="E16" s="45"/>
      <c r="F16" s="25" t="e">
        <f t="shared" si="1"/>
        <v>#DIV/0!</v>
      </c>
      <c r="G16" s="49">
        <f t="shared" si="2"/>
        <v>-1948920</v>
      </c>
      <c r="H16" s="25">
        <f t="shared" si="3"/>
        <v>-1</v>
      </c>
      <c r="I16" s="26" t="e">
        <f t="shared" si="4"/>
        <v>#DIV/0!</v>
      </c>
    </row>
    <row r="17" spans="1:9" s="1" customFormat="1" ht="17.100000000000001" customHeight="1" x14ac:dyDescent="0.25">
      <c r="A17" s="18" t="s">
        <v>7</v>
      </c>
      <c r="B17" s="11" t="s">
        <v>48</v>
      </c>
      <c r="C17" s="45">
        <v>12819500</v>
      </c>
      <c r="D17" s="25">
        <f t="shared" si="0"/>
        <v>4.7846409751457726</v>
      </c>
      <c r="E17" s="45"/>
      <c r="F17" s="25" t="e">
        <f t="shared" si="1"/>
        <v>#DIV/0!</v>
      </c>
      <c r="G17" s="49">
        <f t="shared" si="2"/>
        <v>-12819500</v>
      </c>
      <c r="H17" s="25">
        <f t="shared" si="3"/>
        <v>-1</v>
      </c>
      <c r="I17" s="26" t="e">
        <f t="shared" si="4"/>
        <v>#DIV/0!</v>
      </c>
    </row>
    <row r="18" spans="1:9" s="1" customFormat="1" ht="17.100000000000001" customHeight="1" x14ac:dyDescent="0.25">
      <c r="A18" s="18" t="s">
        <v>8</v>
      </c>
      <c r="B18" s="11" t="s">
        <v>49</v>
      </c>
      <c r="C18" s="45">
        <v>10975436</v>
      </c>
      <c r="D18" s="25">
        <f t="shared" si="0"/>
        <v>4.0963782367245232</v>
      </c>
      <c r="E18" s="45"/>
      <c r="F18" s="25" t="e">
        <f t="shared" si="1"/>
        <v>#DIV/0!</v>
      </c>
      <c r="G18" s="49">
        <f t="shared" si="2"/>
        <v>-10975436</v>
      </c>
      <c r="H18" s="25">
        <f t="shared" si="3"/>
        <v>-1</v>
      </c>
      <c r="I18" s="26" t="e">
        <f t="shared" si="4"/>
        <v>#DIV/0!</v>
      </c>
    </row>
    <row r="19" spans="1:9" s="1" customFormat="1" ht="17.100000000000001" customHeight="1" x14ac:dyDescent="0.25">
      <c r="A19" s="18" t="s">
        <v>9</v>
      </c>
      <c r="B19" s="11" t="s">
        <v>50</v>
      </c>
      <c r="C19" s="45">
        <v>123767556</v>
      </c>
      <c r="D19" s="25">
        <f t="shared" si="0"/>
        <v>46.19394826875066</v>
      </c>
      <c r="E19" s="45"/>
      <c r="F19" s="25" t="e">
        <f t="shared" si="1"/>
        <v>#DIV/0!</v>
      </c>
      <c r="G19" s="49">
        <f t="shared" si="2"/>
        <v>-123767556</v>
      </c>
      <c r="H19" s="25">
        <f t="shared" si="3"/>
        <v>-1</v>
      </c>
      <c r="I19" s="26" t="e">
        <f t="shared" si="4"/>
        <v>#DIV/0!</v>
      </c>
    </row>
    <row r="20" spans="1:9" s="1" customFormat="1" ht="17.100000000000001" customHeight="1" x14ac:dyDescent="0.25">
      <c r="A20" s="18" t="s">
        <v>10</v>
      </c>
      <c r="B20" s="11" t="s">
        <v>51</v>
      </c>
      <c r="C20" s="45">
        <v>15825</v>
      </c>
      <c r="D20" s="25">
        <f t="shared" si="0"/>
        <v>5.9063881923383799E-3</v>
      </c>
      <c r="E20" s="45"/>
      <c r="F20" s="25" t="e">
        <f t="shared" si="1"/>
        <v>#DIV/0!</v>
      </c>
      <c r="G20" s="49">
        <f t="shared" si="2"/>
        <v>-15825</v>
      </c>
      <c r="H20" s="25">
        <f t="shared" si="3"/>
        <v>-1</v>
      </c>
      <c r="I20" s="26" t="e">
        <f t="shared" si="4"/>
        <v>#DIV/0!</v>
      </c>
    </row>
    <row r="21" spans="1:9" s="1" customFormat="1" ht="17.100000000000001" customHeight="1" x14ac:dyDescent="0.25">
      <c r="A21" s="18" t="s">
        <v>11</v>
      </c>
      <c r="B21" s="11" t="s">
        <v>52</v>
      </c>
      <c r="C21" s="45">
        <v>11104</v>
      </c>
      <c r="D21" s="25">
        <f t="shared" si="0"/>
        <v>4.1443623688925983E-3</v>
      </c>
      <c r="E21" s="45"/>
      <c r="F21" s="25" t="e">
        <f t="shared" si="1"/>
        <v>#DIV/0!</v>
      </c>
      <c r="G21" s="49">
        <f t="shared" si="2"/>
        <v>-11104</v>
      </c>
      <c r="H21" s="25">
        <f t="shared" si="3"/>
        <v>-1</v>
      </c>
      <c r="I21" s="26" t="e">
        <f t="shared" si="4"/>
        <v>#DIV/0!</v>
      </c>
    </row>
    <row r="22" spans="1:9" s="1" customFormat="1" ht="17.100000000000001" customHeight="1" x14ac:dyDescent="0.25">
      <c r="A22" s="18" t="s">
        <v>12</v>
      </c>
      <c r="B22" s="11" t="s">
        <v>53</v>
      </c>
      <c r="C22" s="45">
        <v>4019257</v>
      </c>
      <c r="D22" s="25">
        <f t="shared" si="0"/>
        <v>1.5001132440299132</v>
      </c>
      <c r="E22" s="45"/>
      <c r="F22" s="25" t="e">
        <f t="shared" si="1"/>
        <v>#DIV/0!</v>
      </c>
      <c r="G22" s="49">
        <f t="shared" si="2"/>
        <v>-4019257</v>
      </c>
      <c r="H22" s="25">
        <f t="shared" si="3"/>
        <v>-1</v>
      </c>
      <c r="I22" s="26" t="e">
        <f t="shared" si="4"/>
        <v>#DIV/0!</v>
      </c>
    </row>
    <row r="23" spans="1:9" s="1" customFormat="1" ht="17.100000000000001" customHeight="1" x14ac:dyDescent="0.25">
      <c r="A23" s="18" t="s">
        <v>13</v>
      </c>
      <c r="B23" s="11" t="s">
        <v>54</v>
      </c>
      <c r="C23" s="45">
        <v>5856295</v>
      </c>
      <c r="D23" s="25">
        <f t="shared" si="0"/>
        <v>2.1857536580632093</v>
      </c>
      <c r="E23" s="45"/>
      <c r="F23" s="25" t="e">
        <f t="shared" si="1"/>
        <v>#DIV/0!</v>
      </c>
      <c r="G23" s="49">
        <f t="shared" si="2"/>
        <v>-5856295</v>
      </c>
      <c r="H23" s="25">
        <f t="shared" si="3"/>
        <v>-1</v>
      </c>
      <c r="I23" s="26" t="e">
        <f t="shared" si="4"/>
        <v>#DIV/0!</v>
      </c>
    </row>
    <row r="24" spans="1:9" s="1" customFormat="1" ht="17.100000000000001" customHeight="1" x14ac:dyDescent="0.25">
      <c r="A24" s="18" t="s">
        <v>14</v>
      </c>
      <c r="B24" s="11" t="s">
        <v>55</v>
      </c>
      <c r="C24" s="45">
        <v>240775</v>
      </c>
      <c r="D24" s="25">
        <f t="shared" si="0"/>
        <v>8.9864809921660238E-2</v>
      </c>
      <c r="E24" s="45"/>
      <c r="F24" s="25" t="e">
        <f t="shared" si="1"/>
        <v>#DIV/0!</v>
      </c>
      <c r="G24" s="49">
        <f t="shared" si="2"/>
        <v>-240775</v>
      </c>
      <c r="H24" s="25">
        <f t="shared" si="3"/>
        <v>-1</v>
      </c>
      <c r="I24" s="26" t="e">
        <f t="shared" si="4"/>
        <v>#DIV/0!</v>
      </c>
    </row>
    <row r="25" spans="1:9" s="1" customFormat="1" ht="17.100000000000001" customHeight="1" x14ac:dyDescent="0.25">
      <c r="A25" s="18" t="s">
        <v>15</v>
      </c>
      <c r="B25" s="11" t="s">
        <v>56</v>
      </c>
      <c r="C25" s="45">
        <v>649462</v>
      </c>
      <c r="D25" s="25">
        <f t="shared" si="0"/>
        <v>0.24239966433949248</v>
      </c>
      <c r="E25" s="45"/>
      <c r="F25" s="25" t="e">
        <f t="shared" si="1"/>
        <v>#DIV/0!</v>
      </c>
      <c r="G25" s="49">
        <f t="shared" si="2"/>
        <v>-649462</v>
      </c>
      <c r="H25" s="25">
        <f t="shared" si="3"/>
        <v>-1</v>
      </c>
      <c r="I25" s="26" t="e">
        <f t="shared" si="4"/>
        <v>#DIV/0!</v>
      </c>
    </row>
    <row r="26" spans="1:9" s="1" customFormat="1" ht="17.100000000000001" customHeight="1" x14ac:dyDescent="0.25">
      <c r="A26" s="18" t="s">
        <v>16</v>
      </c>
      <c r="B26" s="11" t="s">
        <v>57</v>
      </c>
      <c r="C26" s="45">
        <v>996</v>
      </c>
      <c r="D26" s="25">
        <f t="shared" si="0"/>
        <v>3.717385554230032E-4</v>
      </c>
      <c r="E26" s="45"/>
      <c r="F26" s="25" t="e">
        <f t="shared" si="1"/>
        <v>#DIV/0!</v>
      </c>
      <c r="G26" s="49">
        <f t="shared" si="2"/>
        <v>-996</v>
      </c>
      <c r="H26" s="25">
        <f t="shared" si="3"/>
        <v>-1</v>
      </c>
      <c r="I26" s="26" t="e">
        <f t="shared" si="4"/>
        <v>#DIV/0!</v>
      </c>
    </row>
    <row r="27" spans="1:9" s="1" customFormat="1" ht="17.100000000000001" customHeight="1" x14ac:dyDescent="0.25">
      <c r="A27" s="18" t="s">
        <v>17</v>
      </c>
      <c r="B27" s="11" t="s">
        <v>58</v>
      </c>
      <c r="C27" s="45">
        <v>557043</v>
      </c>
      <c r="D27" s="25">
        <f t="shared" si="0"/>
        <v>0.20790598406475502</v>
      </c>
      <c r="E27" s="45"/>
      <c r="F27" s="25" t="e">
        <f t="shared" si="1"/>
        <v>#DIV/0!</v>
      </c>
      <c r="G27" s="49">
        <f t="shared" si="2"/>
        <v>-557043</v>
      </c>
      <c r="H27" s="25">
        <f t="shared" si="3"/>
        <v>-1</v>
      </c>
      <c r="I27" s="26" t="e">
        <f t="shared" si="4"/>
        <v>#DIV/0!</v>
      </c>
    </row>
    <row r="28" spans="1:9" s="1" customFormat="1" ht="17.100000000000001" customHeight="1" x14ac:dyDescent="0.25">
      <c r="A28" s="19" t="s">
        <v>23</v>
      </c>
      <c r="B28" s="5" t="s">
        <v>59</v>
      </c>
      <c r="C28" s="46">
        <f>SUM(C10:C27)</f>
        <v>210909430</v>
      </c>
      <c r="D28" s="22">
        <f t="shared" si="0"/>
        <v>78.718038989245997</v>
      </c>
      <c r="E28" s="46">
        <f>SUM(E10:E27)</f>
        <v>0</v>
      </c>
      <c r="F28" s="41" t="e">
        <f t="shared" si="1"/>
        <v>#DIV/0!</v>
      </c>
      <c r="G28" s="50">
        <f t="shared" si="2"/>
        <v>-210909430</v>
      </c>
      <c r="H28" s="54">
        <f t="shared" si="3"/>
        <v>-1</v>
      </c>
      <c r="I28" s="27" t="e">
        <f t="shared" si="4"/>
        <v>#DIV/0!</v>
      </c>
    </row>
    <row r="29" spans="1:9" s="1" customFormat="1" ht="17.100000000000001" customHeight="1" x14ac:dyDescent="0.25">
      <c r="A29" s="20" t="s">
        <v>22</v>
      </c>
      <c r="B29" s="3" t="s">
        <v>60</v>
      </c>
      <c r="C29" s="47">
        <v>52704649</v>
      </c>
      <c r="D29" s="25">
        <f t="shared" si="0"/>
        <v>19.671034220217301</v>
      </c>
      <c r="E29" s="47"/>
      <c r="F29" s="25" t="e">
        <f t="shared" si="1"/>
        <v>#DIV/0!</v>
      </c>
      <c r="G29" s="49">
        <f t="shared" si="2"/>
        <v>-52704649</v>
      </c>
      <c r="H29" s="25">
        <f t="shared" si="3"/>
        <v>-1</v>
      </c>
      <c r="I29" s="26" t="e">
        <f>F29-D29</f>
        <v>#DIV/0!</v>
      </c>
    </row>
    <row r="30" spans="1:9" s="1" customFormat="1" ht="17.100000000000001" customHeight="1" x14ac:dyDescent="0.25">
      <c r="A30" s="20" t="s">
        <v>20</v>
      </c>
      <c r="B30" s="4" t="s">
        <v>61</v>
      </c>
      <c r="C30" s="47">
        <v>331210</v>
      </c>
      <c r="D30" s="25">
        <f t="shared" si="0"/>
        <v>0.1236179989374025</v>
      </c>
      <c r="E30" s="47"/>
      <c r="F30" s="25" t="e">
        <f t="shared" si="1"/>
        <v>#DIV/0!</v>
      </c>
      <c r="G30" s="49">
        <f t="shared" si="2"/>
        <v>-331210</v>
      </c>
      <c r="H30" s="25">
        <f t="shared" si="3"/>
        <v>-1</v>
      </c>
      <c r="I30" s="26" t="e">
        <f t="shared" ref="I30:I33" si="5">F30-D30</f>
        <v>#DIV/0!</v>
      </c>
    </row>
    <row r="31" spans="1:9" s="1" customFormat="1" ht="17.100000000000001" customHeight="1" x14ac:dyDescent="0.25">
      <c r="A31" s="20" t="s">
        <v>21</v>
      </c>
      <c r="B31" s="14" t="s">
        <v>62</v>
      </c>
      <c r="C31" s="47">
        <v>3984950</v>
      </c>
      <c r="D31" s="25">
        <f t="shared" si="0"/>
        <v>1.487308791599294</v>
      </c>
      <c r="E31" s="47"/>
      <c r="F31" s="25" t="e">
        <f t="shared" si="1"/>
        <v>#DIV/0!</v>
      </c>
      <c r="G31" s="49">
        <f t="shared" si="2"/>
        <v>-3984950</v>
      </c>
      <c r="H31" s="25">
        <f t="shared" si="3"/>
        <v>-1</v>
      </c>
      <c r="I31" s="26" t="e">
        <f t="shared" si="5"/>
        <v>#DIV/0!</v>
      </c>
    </row>
    <row r="32" spans="1:9" s="1" customFormat="1" ht="17.100000000000001" customHeight="1" x14ac:dyDescent="0.25">
      <c r="A32" s="18" t="s">
        <v>19</v>
      </c>
      <c r="B32" s="14" t="s">
        <v>63</v>
      </c>
      <c r="C32" s="47">
        <v>0</v>
      </c>
      <c r="D32" s="25">
        <f t="shared" si="0"/>
        <v>0</v>
      </c>
      <c r="E32" s="47"/>
      <c r="F32" s="25" t="e">
        <f t="shared" si="1"/>
        <v>#DIV/0!</v>
      </c>
      <c r="G32" s="49">
        <f t="shared" si="2"/>
        <v>0</v>
      </c>
      <c r="H32" s="25" t="s">
        <v>27</v>
      </c>
      <c r="I32" s="26" t="e">
        <f t="shared" si="5"/>
        <v>#DIV/0!</v>
      </c>
    </row>
    <row r="33" spans="1:9" s="1" customFormat="1" ht="17.100000000000001" customHeight="1" x14ac:dyDescent="0.25">
      <c r="A33" s="19" t="s">
        <v>18</v>
      </c>
      <c r="B33" s="6" t="s">
        <v>64</v>
      </c>
      <c r="C33" s="48">
        <f>SUM(C29:C32)</f>
        <v>57020809</v>
      </c>
      <c r="D33" s="23">
        <f t="shared" si="0"/>
        <v>21.281961010753996</v>
      </c>
      <c r="E33" s="48">
        <f>SUM(E29:E32)</f>
        <v>0</v>
      </c>
      <c r="F33" s="23" t="e">
        <f t="shared" si="1"/>
        <v>#DIV/0!</v>
      </c>
      <c r="G33" s="51">
        <f t="shared" si="2"/>
        <v>-57020809</v>
      </c>
      <c r="H33" s="54">
        <f t="shared" si="3"/>
        <v>-1</v>
      </c>
      <c r="I33" s="27" t="e">
        <f t="shared" si="5"/>
        <v>#DIV/0!</v>
      </c>
    </row>
    <row r="34" spans="1:9" s="1" customFormat="1" ht="17.100000000000001" customHeight="1" x14ac:dyDescent="0.25">
      <c r="A34" s="15" t="s">
        <v>24</v>
      </c>
      <c r="B34" s="16" t="s">
        <v>65</v>
      </c>
      <c r="C34" s="24">
        <f>C28+C33</f>
        <v>267930239</v>
      </c>
      <c r="D34" s="24">
        <f>D28+D33</f>
        <v>100</v>
      </c>
      <c r="E34" s="53">
        <f>E28+E33</f>
        <v>0</v>
      </c>
      <c r="F34" s="24" t="e">
        <f>F28+F33</f>
        <v>#DIV/0!</v>
      </c>
      <c r="G34" s="52">
        <f>G28+G33</f>
        <v>-267930239</v>
      </c>
      <c r="H34" s="29"/>
      <c r="I34" s="28"/>
    </row>
    <row r="36" spans="1:9" x14ac:dyDescent="0.3">
      <c r="B36" s="34"/>
      <c r="C36" s="35"/>
      <c r="E36" s="35"/>
      <c r="G36" s="31"/>
    </row>
    <row r="37" spans="1:9" x14ac:dyDescent="0.3">
      <c r="B37" s="34"/>
      <c r="C37" s="35"/>
      <c r="E37" s="35"/>
    </row>
    <row r="38" spans="1:9" x14ac:dyDescent="0.3">
      <c r="C38" s="36"/>
      <c r="E38" s="36"/>
    </row>
    <row r="39" spans="1:9" x14ac:dyDescent="0.3">
      <c r="C39" s="36"/>
      <c r="E39" s="36"/>
    </row>
    <row r="47" spans="1:9" x14ac:dyDescent="0.3">
      <c r="C47" s="42"/>
      <c r="D47" s="42"/>
      <c r="E47" s="43"/>
      <c r="F47" s="43"/>
    </row>
    <row r="48" spans="1:9" x14ac:dyDescent="0.3">
      <c r="C48" s="42"/>
      <c r="D48" s="42"/>
      <c r="E48" s="43"/>
    </row>
    <row r="49" spans="3:5" x14ac:dyDescent="0.3">
      <c r="C49" s="42"/>
      <c r="D49" s="42"/>
      <c r="E49" s="43"/>
    </row>
    <row r="50" spans="3:5" x14ac:dyDescent="0.3">
      <c r="C50" s="42"/>
      <c r="D50" s="42"/>
      <c r="E50" s="43"/>
    </row>
    <row r="51" spans="3:5" x14ac:dyDescent="0.3">
      <c r="C51" s="42"/>
      <c r="D51" s="42"/>
      <c r="E51" s="43"/>
    </row>
    <row r="52" spans="3:5" x14ac:dyDescent="0.3">
      <c r="C52" s="44"/>
      <c r="D52" s="42"/>
      <c r="E52" s="43"/>
    </row>
    <row r="53" spans="3:5" x14ac:dyDescent="0.3">
      <c r="C53" s="44"/>
      <c r="D53" s="42"/>
      <c r="E53" s="43"/>
    </row>
    <row r="54" spans="3:5" x14ac:dyDescent="0.3">
      <c r="C54" s="44"/>
      <c r="D54" s="42"/>
      <c r="E54" s="43"/>
    </row>
    <row r="55" spans="3:5" x14ac:dyDescent="0.3">
      <c r="C55" s="44"/>
      <c r="D55" s="42"/>
      <c r="E55" s="43"/>
    </row>
    <row r="56" spans="3:5" x14ac:dyDescent="0.3">
      <c r="C56" s="44"/>
      <c r="D56" s="42"/>
      <c r="E56" s="43"/>
    </row>
    <row r="57" spans="3:5" x14ac:dyDescent="0.3">
      <c r="C57" s="44"/>
      <c r="D57" s="42"/>
      <c r="E57" s="43"/>
    </row>
    <row r="58" spans="3:5" x14ac:dyDescent="0.3">
      <c r="C58" s="44"/>
      <c r="D58" s="42"/>
      <c r="E58" s="43"/>
    </row>
    <row r="59" spans="3:5" x14ac:dyDescent="0.3">
      <c r="C59" s="44"/>
      <c r="D59" s="42"/>
      <c r="E59" s="43"/>
    </row>
    <row r="60" spans="3:5" x14ac:dyDescent="0.3">
      <c r="C60" s="44"/>
      <c r="D60" s="42"/>
      <c r="E60" s="43"/>
    </row>
    <row r="61" spans="3:5" x14ac:dyDescent="0.3">
      <c r="C61" s="44"/>
      <c r="D61" s="42"/>
      <c r="E61" s="43"/>
    </row>
    <row r="62" spans="3:5" x14ac:dyDescent="0.3">
      <c r="C62" s="44"/>
      <c r="D62" s="42"/>
      <c r="E62" s="43"/>
    </row>
    <row r="63" spans="3:5" x14ac:dyDescent="0.3">
      <c r="C63" s="44"/>
      <c r="D63" s="42"/>
      <c r="E63" s="43"/>
    </row>
    <row r="64" spans="3:5" x14ac:dyDescent="0.3">
      <c r="C64" s="44"/>
      <c r="D64" s="42"/>
      <c r="E64" s="43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4.4" x14ac:dyDescent="0.3"/>
  <cols>
    <col min="1" max="1" width="8.6640625" customWidth="1"/>
    <col min="2" max="2" width="53.6640625" customWidth="1"/>
    <col min="3" max="3" width="17.44140625" customWidth="1"/>
    <col min="4" max="4" width="13" customWidth="1"/>
    <col min="5" max="5" width="17.44140625" customWidth="1"/>
    <col min="6" max="6" width="13" customWidth="1"/>
  </cols>
  <sheetData>
    <row r="1" spans="1:6" x14ac:dyDescent="0.3">
      <c r="C1" s="30"/>
      <c r="E1" s="30"/>
    </row>
    <row r="3" spans="1:6" x14ac:dyDescent="0.3">
      <c r="C3" s="33"/>
      <c r="E3" s="33"/>
    </row>
    <row r="4" spans="1:6" x14ac:dyDescent="0.3">
      <c r="C4" s="33"/>
      <c r="E4" s="33"/>
    </row>
    <row r="5" spans="1:6" x14ac:dyDescent="0.3">
      <c r="C5" s="33"/>
      <c r="E5" s="33"/>
    </row>
    <row r="6" spans="1:6" x14ac:dyDescent="0.3">
      <c r="C6" s="33"/>
      <c r="E6" s="33"/>
    </row>
    <row r="7" spans="1:6" x14ac:dyDescent="0.3">
      <c r="A7" s="2" t="s">
        <v>68</v>
      </c>
    </row>
    <row r="8" spans="1:6" x14ac:dyDescent="0.3">
      <c r="A8" s="2"/>
    </row>
    <row r="9" spans="1:6" s="1" customFormat="1" ht="15" customHeight="1" x14ac:dyDescent="0.25">
      <c r="D9" s="2"/>
      <c r="F9" s="2"/>
    </row>
    <row r="10" spans="1:6" s="1" customFormat="1" ht="15" customHeight="1" thickBot="1" x14ac:dyDescent="0.3">
      <c r="D10" s="2"/>
      <c r="F10" s="2"/>
    </row>
    <row r="11" spans="1:6" s="1" customFormat="1" ht="15" customHeight="1" x14ac:dyDescent="0.3">
      <c r="A11" s="58"/>
      <c r="B11" s="59"/>
      <c r="C11" s="89" t="s">
        <v>36</v>
      </c>
      <c r="D11" s="89"/>
      <c r="E11" s="89"/>
      <c r="F11" s="90"/>
    </row>
    <row r="12" spans="1:6" s="1" customFormat="1" ht="26.25" customHeight="1" x14ac:dyDescent="0.25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6" s="1" customFormat="1" ht="24.75" customHeight="1" thickBot="1" x14ac:dyDescent="0.3">
      <c r="A13" s="62"/>
      <c r="B13" s="63"/>
      <c r="C13" s="64" t="s">
        <v>71</v>
      </c>
      <c r="D13" s="86" t="s">
        <v>25</v>
      </c>
      <c r="E13" s="64" t="s">
        <v>72</v>
      </c>
      <c r="F13" s="71" t="s">
        <v>25</v>
      </c>
    </row>
    <row r="14" spans="1:6" s="1" customFormat="1" ht="16.5" customHeight="1" x14ac:dyDescent="0.3">
      <c r="A14" s="18" t="s">
        <v>0</v>
      </c>
      <c r="B14" s="11" t="s">
        <v>41</v>
      </c>
      <c r="C14" s="84">
        <v>13655535.0799</v>
      </c>
      <c r="D14" s="79">
        <f>C14/C$38*100</f>
        <v>6.7592964813719947</v>
      </c>
      <c r="E14" s="87">
        <v>15422869.040000001</v>
      </c>
      <c r="F14" s="79">
        <f>E14/E$38*100</f>
        <v>6.8652419204017896</v>
      </c>
    </row>
    <row r="15" spans="1:6" s="1" customFormat="1" ht="17.100000000000001" customHeight="1" x14ac:dyDescent="0.3">
      <c r="A15" s="21" t="s">
        <v>1</v>
      </c>
      <c r="B15" s="11" t="s">
        <v>42</v>
      </c>
      <c r="C15" s="85">
        <v>1764443.1397999995</v>
      </c>
      <c r="D15" s="80">
        <f t="shared" ref="D15:D37" si="0">C15/C$38*100</f>
        <v>0.87337436699832549</v>
      </c>
      <c r="E15" s="43">
        <v>1988311.7900000003</v>
      </c>
      <c r="F15" s="80">
        <f t="shared" ref="F15:F37" si="1">E15/E$38*100</f>
        <v>0.88506499122404014</v>
      </c>
    </row>
    <row r="16" spans="1:6" s="1" customFormat="1" ht="17.100000000000001" customHeight="1" x14ac:dyDescent="0.3">
      <c r="A16" s="21" t="s">
        <v>2</v>
      </c>
      <c r="B16" s="11" t="s">
        <v>43</v>
      </c>
      <c r="C16" s="85">
        <v>14651507.4099</v>
      </c>
      <c r="D16" s="80">
        <f t="shared" si="0"/>
        <v>7.2522886802366155</v>
      </c>
      <c r="E16" s="43">
        <v>16551334.240000004</v>
      </c>
      <c r="F16" s="80">
        <f t="shared" si="1"/>
        <v>7.3675600414116929</v>
      </c>
    </row>
    <row r="17" spans="1:6" s="1" customFormat="1" ht="17.100000000000001" customHeight="1" x14ac:dyDescent="0.3">
      <c r="A17" s="18" t="s">
        <v>3</v>
      </c>
      <c r="B17" s="11" t="s">
        <v>44</v>
      </c>
      <c r="C17" s="85">
        <v>7761.51</v>
      </c>
      <c r="D17" s="80">
        <f t="shared" si="0"/>
        <v>3.8418375351951233E-3</v>
      </c>
      <c r="E17" s="43">
        <v>23059.14</v>
      </c>
      <c r="F17" s="80">
        <f t="shared" si="1"/>
        <v>1.0264405031634354E-2</v>
      </c>
    </row>
    <row r="18" spans="1:6" s="1" customFormat="1" ht="17.100000000000001" customHeight="1" x14ac:dyDescent="0.3">
      <c r="A18" s="18" t="s">
        <v>4</v>
      </c>
      <c r="B18" s="11" t="s">
        <v>45</v>
      </c>
      <c r="C18" s="85">
        <v>4683.6400000000003</v>
      </c>
      <c r="D18" s="80">
        <f t="shared" si="0"/>
        <v>2.3183354725229096E-3</v>
      </c>
      <c r="E18" s="43">
        <v>1161.3599999999999</v>
      </c>
      <c r="F18" s="80">
        <f t="shared" si="1"/>
        <v>5.1696071178451892E-4</v>
      </c>
    </row>
    <row r="19" spans="1:6" s="1" customFormat="1" ht="17.100000000000001" customHeight="1" x14ac:dyDescent="0.3">
      <c r="A19" s="18" t="s">
        <v>5</v>
      </c>
      <c r="B19" s="11" t="s">
        <v>46</v>
      </c>
      <c r="C19" s="85">
        <v>1303.5999999999999</v>
      </c>
      <c r="D19" s="80">
        <f t="shared" si="0"/>
        <v>6.4526353903819763E-4</v>
      </c>
      <c r="E19" s="43">
        <v>571.43000000000006</v>
      </c>
      <c r="F19" s="80">
        <f t="shared" si="1"/>
        <v>2.5436286727201533E-4</v>
      </c>
    </row>
    <row r="20" spans="1:6" s="1" customFormat="1" ht="16.5" customHeight="1" x14ac:dyDescent="0.3">
      <c r="A20" s="18" t="s">
        <v>6</v>
      </c>
      <c r="B20" s="11" t="s">
        <v>47</v>
      </c>
      <c r="C20" s="85">
        <v>1001916.3</v>
      </c>
      <c r="D20" s="80">
        <f t="shared" si="0"/>
        <v>0.49593437983895111</v>
      </c>
      <c r="E20" s="43">
        <v>529767.1100000001</v>
      </c>
      <c r="F20" s="80">
        <f t="shared" si="1"/>
        <v>0.23581730235726012</v>
      </c>
    </row>
    <row r="21" spans="1:6" s="1" customFormat="1" ht="17.100000000000001" customHeight="1" x14ac:dyDescent="0.3">
      <c r="A21" s="18" t="s">
        <v>7</v>
      </c>
      <c r="B21" s="11" t="s">
        <v>48</v>
      </c>
      <c r="C21" s="85">
        <v>6284976.0600000015</v>
      </c>
      <c r="D21" s="80">
        <f t="shared" si="0"/>
        <v>3.1109741448649504</v>
      </c>
      <c r="E21" s="43">
        <v>6402908.21</v>
      </c>
      <c r="F21" s="80">
        <f t="shared" si="1"/>
        <v>2.8501515341776371</v>
      </c>
    </row>
    <row r="22" spans="1:6" s="1" customFormat="1" ht="16.5" customHeight="1" x14ac:dyDescent="0.3">
      <c r="A22" s="18" t="s">
        <v>8</v>
      </c>
      <c r="B22" s="11" t="s">
        <v>49</v>
      </c>
      <c r="C22" s="85">
        <v>12581807.789899999</v>
      </c>
      <c r="D22" s="80">
        <f t="shared" si="0"/>
        <v>6.2278166784360529</v>
      </c>
      <c r="E22" s="43">
        <v>16174953.649999999</v>
      </c>
      <c r="F22" s="80">
        <f t="shared" si="1"/>
        <v>7.2000202796597117</v>
      </c>
    </row>
    <row r="23" spans="1:6" s="1" customFormat="1" ht="16.5" customHeight="1" x14ac:dyDescent="0.3">
      <c r="A23" s="18" t="s">
        <v>9</v>
      </c>
      <c r="B23" s="11" t="s">
        <v>50</v>
      </c>
      <c r="C23" s="85">
        <v>127427962.22</v>
      </c>
      <c r="D23" s="80">
        <f t="shared" si="0"/>
        <v>63.075036724841169</v>
      </c>
      <c r="E23" s="43">
        <v>141395338.57000002</v>
      </c>
      <c r="F23" s="80">
        <f t="shared" si="1"/>
        <v>62.939859191086548</v>
      </c>
    </row>
    <row r="24" spans="1:6" s="1" customFormat="1" ht="16.5" customHeight="1" x14ac:dyDescent="0.3">
      <c r="A24" s="18" t="s">
        <v>10</v>
      </c>
      <c r="B24" s="11" t="s">
        <v>51</v>
      </c>
      <c r="C24" s="85">
        <v>71493.649999999994</v>
      </c>
      <c r="D24" s="80">
        <f t="shared" si="0"/>
        <v>3.5388344291008164E-2</v>
      </c>
      <c r="E24" s="43">
        <v>68808.69</v>
      </c>
      <c r="F24" s="80">
        <f t="shared" si="1"/>
        <v>3.0629080870152509E-2</v>
      </c>
    </row>
    <row r="25" spans="1:6" s="1" customFormat="1" ht="16.5" customHeight="1" x14ac:dyDescent="0.3">
      <c r="A25" s="18" t="s">
        <v>11</v>
      </c>
      <c r="B25" s="11" t="s">
        <v>52</v>
      </c>
      <c r="C25" s="85">
        <v>10079.16</v>
      </c>
      <c r="D25" s="80">
        <f t="shared" si="0"/>
        <v>4.9890414637405959E-3</v>
      </c>
      <c r="E25" s="43">
        <v>12289.45</v>
      </c>
      <c r="F25" s="80">
        <f t="shared" si="1"/>
        <v>5.4704508674659523E-3</v>
      </c>
    </row>
    <row r="26" spans="1:6" s="1" customFormat="1" ht="17.100000000000001" customHeight="1" x14ac:dyDescent="0.3">
      <c r="A26" s="18" t="s">
        <v>12</v>
      </c>
      <c r="B26" s="11" t="s">
        <v>53</v>
      </c>
      <c r="C26" s="85">
        <v>2605156.6</v>
      </c>
      <c r="D26" s="80">
        <f t="shared" si="0"/>
        <v>1.2895156240140524</v>
      </c>
      <c r="E26" s="43">
        <v>2586402.3099999996</v>
      </c>
      <c r="F26" s="80">
        <f t="shared" si="1"/>
        <v>1.1512953598700868</v>
      </c>
    </row>
    <row r="27" spans="1:6" s="1" customFormat="1" ht="17.100000000000001" customHeight="1" x14ac:dyDescent="0.3">
      <c r="A27" s="18" t="s">
        <v>13</v>
      </c>
      <c r="B27" s="11" t="s">
        <v>54</v>
      </c>
      <c r="C27" s="85">
        <v>2933837.0700000003</v>
      </c>
      <c r="D27" s="80">
        <f t="shared" si="0"/>
        <v>1.452207802047911</v>
      </c>
      <c r="E27" s="43">
        <v>3248030.8399999994</v>
      </c>
      <c r="F27" s="80">
        <f t="shared" si="1"/>
        <v>1.4458086510164538</v>
      </c>
    </row>
    <row r="28" spans="1:6" s="1" customFormat="1" ht="17.100000000000001" customHeight="1" x14ac:dyDescent="0.3">
      <c r="A28" s="18" t="s">
        <v>14</v>
      </c>
      <c r="B28" s="11" t="s">
        <v>55</v>
      </c>
      <c r="C28" s="85">
        <v>14081.26</v>
      </c>
      <c r="D28" s="80">
        <f t="shared" si="0"/>
        <v>6.9700242879081106E-3</v>
      </c>
      <c r="E28" s="43">
        <v>14242.66</v>
      </c>
      <c r="F28" s="80">
        <f t="shared" si="1"/>
        <v>6.3398908618386186E-3</v>
      </c>
    </row>
    <row r="29" spans="1:6" s="1" customFormat="1" ht="17.100000000000001" customHeight="1" x14ac:dyDescent="0.3">
      <c r="A29" s="18" t="s">
        <v>15</v>
      </c>
      <c r="B29" s="11" t="s">
        <v>56</v>
      </c>
      <c r="C29" s="85">
        <v>1189170.46</v>
      </c>
      <c r="D29" s="80">
        <f t="shared" si="0"/>
        <v>0.58862253723479707</v>
      </c>
      <c r="E29" s="43">
        <v>1598819.02</v>
      </c>
      <c r="F29" s="80">
        <f t="shared" si="1"/>
        <v>0.71168855358702487</v>
      </c>
    </row>
    <row r="30" spans="1:6" s="1" customFormat="1" ht="17.100000000000001" customHeight="1" x14ac:dyDescent="0.3">
      <c r="A30" s="18" t="s">
        <v>16</v>
      </c>
      <c r="B30" s="11" t="s">
        <v>57</v>
      </c>
      <c r="C30" s="85">
        <v>599.01</v>
      </c>
      <c r="D30" s="80">
        <f t="shared" si="0"/>
        <v>2.9650146710591505E-4</v>
      </c>
      <c r="E30" s="43">
        <v>609.11</v>
      </c>
      <c r="F30" s="80">
        <f t="shared" si="1"/>
        <v>2.711355128083182E-4</v>
      </c>
    </row>
    <row r="31" spans="1:6" s="1" customFormat="1" ht="17.100000000000001" customHeight="1" x14ac:dyDescent="0.3">
      <c r="A31" s="18" t="s">
        <v>17</v>
      </c>
      <c r="B31" s="11" t="s">
        <v>58</v>
      </c>
      <c r="C31" s="85">
        <v>449794.38</v>
      </c>
      <c r="D31" s="80">
        <f t="shared" si="0"/>
        <v>0.22264184832639766</v>
      </c>
      <c r="E31" s="43">
        <v>702653.81</v>
      </c>
      <c r="F31" s="80">
        <f t="shared" si="1"/>
        <v>0.31277503423202468</v>
      </c>
    </row>
    <row r="32" spans="1:6" s="1" customFormat="1" ht="17.100000000000001" customHeight="1" x14ac:dyDescent="0.25">
      <c r="A32" s="19" t="s">
        <v>23</v>
      </c>
      <c r="B32" s="5" t="s">
        <v>59</v>
      </c>
      <c r="C32" s="46">
        <f>SUM(C14:C31)</f>
        <v>184656108.33949998</v>
      </c>
      <c r="D32" s="81">
        <f t="shared" si="0"/>
        <v>91.402158616267741</v>
      </c>
      <c r="E32" s="46">
        <f>SUM(E14:E31)</f>
        <v>206722130.43000004</v>
      </c>
      <c r="F32" s="81">
        <f t="shared" si="1"/>
        <v>92.019029145747226</v>
      </c>
    </row>
    <row r="33" spans="1:6" s="1" customFormat="1" ht="17.100000000000001" customHeight="1" x14ac:dyDescent="0.25">
      <c r="A33" s="20" t="s">
        <v>22</v>
      </c>
      <c r="B33" s="3" t="s">
        <v>60</v>
      </c>
      <c r="C33" s="85">
        <v>15449035.060000001</v>
      </c>
      <c r="D33" s="80">
        <f t="shared" si="0"/>
        <v>7.6470535728296998</v>
      </c>
      <c r="E33" s="85">
        <v>15952589.179999998</v>
      </c>
      <c r="F33" s="80">
        <f t="shared" si="1"/>
        <v>7.1010383148195357</v>
      </c>
    </row>
    <row r="34" spans="1:6" s="1" customFormat="1" ht="17.100000000000001" customHeight="1" x14ac:dyDescent="0.25">
      <c r="A34" s="20" t="s">
        <v>20</v>
      </c>
      <c r="B34" s="4" t="s">
        <v>61</v>
      </c>
      <c r="C34" s="85">
        <v>16757.78</v>
      </c>
      <c r="D34" s="80">
        <f t="shared" si="0"/>
        <v>8.2948637843077086E-3</v>
      </c>
      <c r="E34" s="85">
        <v>2706.07</v>
      </c>
      <c r="F34" s="80">
        <f t="shared" si="1"/>
        <v>1.2045635060091045E-3</v>
      </c>
    </row>
    <row r="35" spans="1:6" s="1" customFormat="1" ht="17.100000000000001" customHeight="1" x14ac:dyDescent="0.25">
      <c r="A35" s="20" t="s">
        <v>21</v>
      </c>
      <c r="B35" s="14" t="s">
        <v>62</v>
      </c>
      <c r="C35" s="85">
        <v>1767299.0299</v>
      </c>
      <c r="D35" s="80">
        <f t="shared" si="0"/>
        <v>0.87478799215407155</v>
      </c>
      <c r="E35" s="85">
        <v>1974075.59</v>
      </c>
      <c r="F35" s="80">
        <f t="shared" si="1"/>
        <v>0.87872797592722707</v>
      </c>
    </row>
    <row r="36" spans="1:6" s="1" customFormat="1" ht="17.100000000000001" customHeight="1" x14ac:dyDescent="0.25">
      <c r="A36" s="18" t="s">
        <v>19</v>
      </c>
      <c r="B36" s="14" t="s">
        <v>63</v>
      </c>
      <c r="C36" s="85">
        <v>136781.6</v>
      </c>
      <c r="D36" s="80">
        <f t="shared" si="0"/>
        <v>6.7704954964181607E-2</v>
      </c>
      <c r="E36" s="85">
        <v>0</v>
      </c>
      <c r="F36" s="80">
        <f t="shared" si="1"/>
        <v>0</v>
      </c>
    </row>
    <row r="37" spans="1:6" s="1" customFormat="1" ht="17.100000000000001" customHeight="1" x14ac:dyDescent="0.25">
      <c r="A37" s="19" t="s">
        <v>18</v>
      </c>
      <c r="B37" s="6" t="s">
        <v>64</v>
      </c>
      <c r="C37" s="48">
        <f>SUM(C33:C36)</f>
        <v>17369873.469900001</v>
      </c>
      <c r="D37" s="73">
        <f t="shared" si="0"/>
        <v>8.5978413837322609</v>
      </c>
      <c r="E37" s="48">
        <f>SUM(E33:E36)</f>
        <v>17929370.84</v>
      </c>
      <c r="F37" s="73">
        <f t="shared" si="1"/>
        <v>7.9809708542527726</v>
      </c>
    </row>
    <row r="38" spans="1:6" s="1" customFormat="1" ht="17.100000000000001" customHeight="1" x14ac:dyDescent="0.25">
      <c r="A38" s="15" t="s">
        <v>24</v>
      </c>
      <c r="B38" s="16" t="s">
        <v>65</v>
      </c>
      <c r="C38" s="24">
        <f>C32+C37</f>
        <v>202025981.80939999</v>
      </c>
      <c r="D38" s="72">
        <f>D32+D37</f>
        <v>100</v>
      </c>
      <c r="E38" s="24">
        <f>E32+E37</f>
        <v>224651501.27000004</v>
      </c>
      <c r="F38" s="72">
        <f>F32+F37</f>
        <v>100</v>
      </c>
    </row>
    <row r="40" spans="1:6" x14ac:dyDescent="0.3">
      <c r="C40" s="35"/>
      <c r="E40" s="35"/>
    </row>
    <row r="41" spans="1:6" x14ac:dyDescent="0.3">
      <c r="A41" s="77" t="s">
        <v>67</v>
      </c>
      <c r="B41" s="34"/>
      <c r="C41" s="35"/>
      <c r="E41" s="35"/>
    </row>
    <row r="42" spans="1:6" x14ac:dyDescent="0.3">
      <c r="C42" s="36"/>
      <c r="E42" s="36"/>
    </row>
    <row r="43" spans="1:6" x14ac:dyDescent="0.3">
      <c r="C43" s="36"/>
      <c r="E43" s="36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31.08.2024.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4.4" x14ac:dyDescent="0.3"/>
  <cols>
    <col min="1" max="1" width="8.6640625" customWidth="1"/>
    <col min="2" max="2" width="50" customWidth="1"/>
    <col min="3" max="3" width="17.44140625" customWidth="1"/>
    <col min="4" max="4" width="11.33203125" customWidth="1"/>
    <col min="5" max="5" width="17.44140625" customWidth="1"/>
    <col min="6" max="6" width="10.88671875" customWidth="1"/>
    <col min="7" max="7" width="17.44140625" customWidth="1"/>
    <col min="8" max="8" width="14.88671875" customWidth="1"/>
    <col min="9" max="9" width="13.109375" customWidth="1"/>
  </cols>
  <sheetData>
    <row r="1" spans="1:9" x14ac:dyDescent="0.3">
      <c r="C1" s="30"/>
    </row>
    <row r="3" spans="1:9" x14ac:dyDescent="0.3">
      <c r="C3" s="33"/>
    </row>
    <row r="4" spans="1:9" x14ac:dyDescent="0.3">
      <c r="C4" s="33" t="s">
        <v>31</v>
      </c>
    </row>
    <row r="5" spans="1:9" s="1" customFormat="1" ht="15" customHeight="1" x14ac:dyDescent="0.25">
      <c r="D5" s="2"/>
    </row>
    <row r="6" spans="1:9" s="1" customFormat="1" ht="15" customHeight="1" thickBot="1" x14ac:dyDescent="0.3">
      <c r="D6" s="2"/>
    </row>
    <row r="7" spans="1:9" s="1" customFormat="1" ht="15" customHeight="1" x14ac:dyDescent="0.3">
      <c r="A7" s="39"/>
      <c r="B7" s="12"/>
      <c r="C7" s="91" t="s">
        <v>36</v>
      </c>
      <c r="D7" s="91"/>
      <c r="E7" s="91"/>
      <c r="F7" s="91"/>
      <c r="G7" s="91"/>
      <c r="H7" s="91"/>
      <c r="I7" s="92"/>
    </row>
    <row r="8" spans="1:9" s="1" customFormat="1" ht="26.25" customHeight="1" x14ac:dyDescent="0.25">
      <c r="A8" s="37" t="s">
        <v>32</v>
      </c>
      <c r="B8" s="38" t="s">
        <v>33</v>
      </c>
      <c r="C8" s="55" t="s">
        <v>34</v>
      </c>
      <c r="D8" s="55" t="s">
        <v>35</v>
      </c>
      <c r="E8" s="55" t="s">
        <v>34</v>
      </c>
      <c r="F8" s="55" t="s">
        <v>35</v>
      </c>
      <c r="G8" s="93" t="s">
        <v>37</v>
      </c>
      <c r="H8" s="93"/>
      <c r="I8" s="9" t="s">
        <v>38</v>
      </c>
    </row>
    <row r="9" spans="1:9" s="1" customFormat="1" ht="24.75" customHeight="1" thickBot="1" x14ac:dyDescent="0.3">
      <c r="A9" s="40"/>
      <c r="B9" s="13"/>
      <c r="C9" s="10" t="s">
        <v>28</v>
      </c>
      <c r="D9" s="32" t="s">
        <v>25</v>
      </c>
      <c r="E9" s="10" t="s">
        <v>66</v>
      </c>
      <c r="F9" s="10" t="s">
        <v>25</v>
      </c>
      <c r="G9" s="7" t="s">
        <v>39</v>
      </c>
      <c r="H9" s="10" t="s">
        <v>40</v>
      </c>
      <c r="I9" s="8" t="s">
        <v>26</v>
      </c>
    </row>
    <row r="10" spans="1:9" s="1" customFormat="1" ht="16.5" customHeight="1" x14ac:dyDescent="0.25">
      <c r="A10" s="17" t="s">
        <v>0</v>
      </c>
      <c r="B10" s="11" t="s">
        <v>41</v>
      </c>
      <c r="C10" s="45">
        <v>10622113.77</v>
      </c>
      <c r="D10" s="25">
        <f>C10/C$34*100</f>
        <v>7.612941218711601</v>
      </c>
      <c r="E10" s="45"/>
      <c r="F10" s="25" t="e">
        <f>E10/E$34*100</f>
        <v>#DIV/0!</v>
      </c>
      <c r="G10" s="49">
        <f>E10-C10</f>
        <v>-10622113.77</v>
      </c>
      <c r="H10" s="25">
        <f>(E10-C10)/C10</f>
        <v>-1</v>
      </c>
      <c r="I10" s="26" t="e">
        <f>F10-D10</f>
        <v>#DIV/0!</v>
      </c>
    </row>
    <row r="11" spans="1:9" s="1" customFormat="1" ht="17.100000000000001" customHeight="1" x14ac:dyDescent="0.25">
      <c r="A11" s="21" t="s">
        <v>1</v>
      </c>
      <c r="B11" s="11" t="s">
        <v>42</v>
      </c>
      <c r="C11" s="45">
        <v>1303860.1000000001</v>
      </c>
      <c r="D11" s="25">
        <f t="shared" ref="D11:D33" si="0">C11/C$34*100</f>
        <v>0.9344854059799278</v>
      </c>
      <c r="E11" s="45"/>
      <c r="F11" s="25" t="e">
        <f t="shared" ref="F11:F33" si="1">E11/E$34*100</f>
        <v>#DIV/0!</v>
      </c>
      <c r="G11" s="49">
        <f t="shared" ref="G11:G33" si="2">E11-C11</f>
        <v>-1303860.1000000001</v>
      </c>
      <c r="H11" s="25">
        <f t="shared" ref="H11:H33" si="3">(E11-C11)/C11</f>
        <v>-1</v>
      </c>
      <c r="I11" s="26" t="e">
        <f t="shared" ref="I11:I28" si="4">F11-D11</f>
        <v>#DIV/0!</v>
      </c>
    </row>
    <row r="12" spans="1:9" s="1" customFormat="1" ht="17.100000000000001" customHeight="1" x14ac:dyDescent="0.25">
      <c r="A12" s="21" t="s">
        <v>2</v>
      </c>
      <c r="B12" s="11" t="s">
        <v>43</v>
      </c>
      <c r="C12" s="45">
        <v>10700112.989999998</v>
      </c>
      <c r="D12" s="25">
        <f t="shared" si="0"/>
        <v>7.6688437904428923</v>
      </c>
      <c r="E12" s="45"/>
      <c r="F12" s="25" t="e">
        <f t="shared" si="1"/>
        <v>#DIV/0!</v>
      </c>
      <c r="G12" s="49">
        <f t="shared" si="2"/>
        <v>-10700112.989999998</v>
      </c>
      <c r="H12" s="25">
        <f t="shared" si="3"/>
        <v>-1</v>
      </c>
      <c r="I12" s="26" t="e">
        <f t="shared" si="4"/>
        <v>#DIV/0!</v>
      </c>
    </row>
    <row r="13" spans="1:9" s="1" customFormat="1" ht="17.100000000000001" customHeight="1" x14ac:dyDescent="0.25">
      <c r="A13" s="18" t="s">
        <v>3</v>
      </c>
      <c r="B13" s="11" t="s">
        <v>44</v>
      </c>
      <c r="C13" s="45">
        <v>0</v>
      </c>
      <c r="D13" s="25">
        <f t="shared" si="0"/>
        <v>0</v>
      </c>
      <c r="E13" s="45"/>
      <c r="F13" s="25" t="e">
        <f t="shared" si="1"/>
        <v>#DIV/0!</v>
      </c>
      <c r="G13" s="49">
        <f t="shared" si="2"/>
        <v>0</v>
      </c>
      <c r="H13" s="25" t="s">
        <v>27</v>
      </c>
      <c r="I13" s="26" t="e">
        <f t="shared" si="4"/>
        <v>#DIV/0!</v>
      </c>
    </row>
    <row r="14" spans="1:9" s="1" customFormat="1" ht="17.100000000000001" customHeight="1" x14ac:dyDescent="0.25">
      <c r="A14" s="18" t="s">
        <v>4</v>
      </c>
      <c r="B14" s="11" t="s">
        <v>45</v>
      </c>
      <c r="C14" s="45">
        <v>0</v>
      </c>
      <c r="D14" s="25">
        <f t="shared" si="0"/>
        <v>0</v>
      </c>
      <c r="E14" s="45"/>
      <c r="F14" s="25" t="e">
        <f t="shared" si="1"/>
        <v>#DIV/0!</v>
      </c>
      <c r="G14" s="49">
        <f t="shared" si="2"/>
        <v>0</v>
      </c>
      <c r="H14" s="25" t="s">
        <v>27</v>
      </c>
      <c r="I14" s="26" t="e">
        <f t="shared" si="4"/>
        <v>#DIV/0!</v>
      </c>
    </row>
    <row r="15" spans="1:9" s="1" customFormat="1" ht="17.100000000000001" customHeight="1" x14ac:dyDescent="0.25">
      <c r="A15" s="18" t="s">
        <v>5</v>
      </c>
      <c r="B15" s="11" t="s">
        <v>46</v>
      </c>
      <c r="C15" s="45">
        <v>5583.7</v>
      </c>
      <c r="D15" s="25">
        <f t="shared" si="0"/>
        <v>4.0018757851169179E-3</v>
      </c>
      <c r="E15" s="45"/>
      <c r="F15" s="25" t="e">
        <f t="shared" si="1"/>
        <v>#DIV/0!</v>
      </c>
      <c r="G15" s="49">
        <f t="shared" si="2"/>
        <v>-5583.7</v>
      </c>
      <c r="H15" s="25">
        <f t="shared" si="3"/>
        <v>-1</v>
      </c>
      <c r="I15" s="26" t="e">
        <f t="shared" si="4"/>
        <v>#DIV/0!</v>
      </c>
    </row>
    <row r="16" spans="1:9" s="1" customFormat="1" ht="16.5" customHeight="1" x14ac:dyDescent="0.25">
      <c r="A16" s="18" t="s">
        <v>6</v>
      </c>
      <c r="B16" s="11" t="s">
        <v>47</v>
      </c>
      <c r="C16" s="45">
        <v>959428.42</v>
      </c>
      <c r="D16" s="25">
        <f t="shared" si="0"/>
        <v>0.687628877187346</v>
      </c>
      <c r="E16" s="45"/>
      <c r="F16" s="25" t="e">
        <f t="shared" si="1"/>
        <v>#DIV/0!</v>
      </c>
      <c r="G16" s="49">
        <f t="shared" si="2"/>
        <v>-959428.42</v>
      </c>
      <c r="H16" s="25">
        <f t="shared" si="3"/>
        <v>-1</v>
      </c>
      <c r="I16" s="26" t="e">
        <f t="shared" si="4"/>
        <v>#DIV/0!</v>
      </c>
    </row>
    <row r="17" spans="1:9" s="1" customFormat="1" ht="17.100000000000001" customHeight="1" x14ac:dyDescent="0.25">
      <c r="A17" s="18" t="s">
        <v>7</v>
      </c>
      <c r="B17" s="11" t="s">
        <v>48</v>
      </c>
      <c r="C17" s="45">
        <v>5272288.2799999993</v>
      </c>
      <c r="D17" s="25">
        <f t="shared" si="0"/>
        <v>3.7786848863455633</v>
      </c>
      <c r="E17" s="45"/>
      <c r="F17" s="25" t="e">
        <f t="shared" si="1"/>
        <v>#DIV/0!</v>
      </c>
      <c r="G17" s="49">
        <f t="shared" si="2"/>
        <v>-5272288.2799999993</v>
      </c>
      <c r="H17" s="25">
        <f t="shared" si="3"/>
        <v>-1</v>
      </c>
      <c r="I17" s="26" t="e">
        <f t="shared" si="4"/>
        <v>#DIV/0!</v>
      </c>
    </row>
    <row r="18" spans="1:9" s="1" customFormat="1" ht="16.5" customHeight="1" x14ac:dyDescent="0.25">
      <c r="A18" s="18" t="s">
        <v>8</v>
      </c>
      <c r="B18" s="11" t="s">
        <v>49</v>
      </c>
      <c r="C18" s="45">
        <v>6742852.8200000012</v>
      </c>
      <c r="D18" s="25">
        <f t="shared" si="0"/>
        <v>4.8326484988386422</v>
      </c>
      <c r="E18" s="45"/>
      <c r="F18" s="25" t="e">
        <f t="shared" si="1"/>
        <v>#DIV/0!</v>
      </c>
      <c r="G18" s="49">
        <f t="shared" si="2"/>
        <v>-6742852.8200000012</v>
      </c>
      <c r="H18" s="25">
        <f t="shared" si="3"/>
        <v>-1</v>
      </c>
      <c r="I18" s="26" t="e">
        <f t="shared" si="4"/>
        <v>#DIV/0!</v>
      </c>
    </row>
    <row r="19" spans="1:9" s="1" customFormat="1" ht="17.100000000000001" customHeight="1" x14ac:dyDescent="0.25">
      <c r="A19" s="18" t="s">
        <v>9</v>
      </c>
      <c r="B19" s="11" t="s">
        <v>50</v>
      </c>
      <c r="C19" s="45">
        <v>81031436.239999995</v>
      </c>
      <c r="D19" s="25">
        <f t="shared" si="0"/>
        <v>58.075781743664855</v>
      </c>
      <c r="E19" s="45"/>
      <c r="F19" s="25" t="e">
        <f t="shared" si="1"/>
        <v>#DIV/0!</v>
      </c>
      <c r="G19" s="49">
        <f t="shared" si="2"/>
        <v>-81031436.239999995</v>
      </c>
      <c r="H19" s="25">
        <f t="shared" si="3"/>
        <v>-1</v>
      </c>
      <c r="I19" s="26" t="e">
        <f t="shared" si="4"/>
        <v>#DIV/0!</v>
      </c>
    </row>
    <row r="20" spans="1:9" s="1" customFormat="1" ht="16.5" customHeight="1" x14ac:dyDescent="0.25">
      <c r="A20" s="18" t="s">
        <v>10</v>
      </c>
      <c r="B20" s="11" t="s">
        <v>51</v>
      </c>
      <c r="C20" s="45">
        <v>11921.19</v>
      </c>
      <c r="D20" s="25">
        <f t="shared" si="0"/>
        <v>8.5439979925099763E-3</v>
      </c>
      <c r="E20" s="45"/>
      <c r="F20" s="25" t="e">
        <f t="shared" si="1"/>
        <v>#DIV/0!</v>
      </c>
      <c r="G20" s="49">
        <f t="shared" si="2"/>
        <v>-11921.19</v>
      </c>
      <c r="H20" s="25">
        <f t="shared" si="3"/>
        <v>-1</v>
      </c>
      <c r="I20" s="26" t="e">
        <f t="shared" si="4"/>
        <v>#DIV/0!</v>
      </c>
    </row>
    <row r="21" spans="1:9" s="1" customFormat="1" ht="16.5" customHeight="1" x14ac:dyDescent="0.25">
      <c r="A21" s="18" t="s">
        <v>11</v>
      </c>
      <c r="B21" s="11" t="s">
        <v>52</v>
      </c>
      <c r="C21" s="45">
        <v>1349</v>
      </c>
      <c r="D21" s="25">
        <f t="shared" si="0"/>
        <v>9.6683747947108947E-4</v>
      </c>
      <c r="E21" s="45"/>
      <c r="F21" s="25" t="e">
        <f t="shared" si="1"/>
        <v>#DIV/0!</v>
      </c>
      <c r="G21" s="49">
        <f t="shared" si="2"/>
        <v>-1349</v>
      </c>
      <c r="H21" s="25" t="s">
        <v>27</v>
      </c>
      <c r="I21" s="26" t="e">
        <f t="shared" si="4"/>
        <v>#DIV/0!</v>
      </c>
    </row>
    <row r="22" spans="1:9" s="1" customFormat="1" ht="17.100000000000001" customHeight="1" x14ac:dyDescent="0.25">
      <c r="A22" s="18" t="s">
        <v>12</v>
      </c>
      <c r="B22" s="11" t="s">
        <v>53</v>
      </c>
      <c r="C22" s="45">
        <v>1408534.5899999999</v>
      </c>
      <c r="D22" s="25">
        <f t="shared" si="0"/>
        <v>1.0095063252360594</v>
      </c>
      <c r="E22" s="45"/>
      <c r="F22" s="25" t="e">
        <f t="shared" si="1"/>
        <v>#DIV/0!</v>
      </c>
      <c r="G22" s="49">
        <f t="shared" si="2"/>
        <v>-1408534.5899999999</v>
      </c>
      <c r="H22" s="25">
        <f t="shared" si="3"/>
        <v>-1</v>
      </c>
      <c r="I22" s="26" t="e">
        <f t="shared" si="4"/>
        <v>#DIV/0!</v>
      </c>
    </row>
    <row r="23" spans="1:9" s="1" customFormat="1" ht="17.100000000000001" customHeight="1" x14ac:dyDescent="0.25">
      <c r="A23" s="18" t="s">
        <v>13</v>
      </c>
      <c r="B23" s="11" t="s">
        <v>54</v>
      </c>
      <c r="C23" s="45">
        <v>374355.72</v>
      </c>
      <c r="D23" s="25">
        <f t="shared" si="0"/>
        <v>0.26830329188316149</v>
      </c>
      <c r="E23" s="45"/>
      <c r="F23" s="25" t="e">
        <f t="shared" si="1"/>
        <v>#DIV/0!</v>
      </c>
      <c r="G23" s="49">
        <f t="shared" si="2"/>
        <v>-374355.72</v>
      </c>
      <c r="H23" s="25">
        <f t="shared" si="3"/>
        <v>-1</v>
      </c>
      <c r="I23" s="26" t="e">
        <f t="shared" si="4"/>
        <v>#DIV/0!</v>
      </c>
    </row>
    <row r="24" spans="1:9" s="1" customFormat="1" ht="17.100000000000001" customHeight="1" x14ac:dyDescent="0.25">
      <c r="A24" s="18" t="s">
        <v>14</v>
      </c>
      <c r="B24" s="11" t="s">
        <v>55</v>
      </c>
      <c r="C24" s="45">
        <v>60647.6</v>
      </c>
      <c r="D24" s="25">
        <f t="shared" si="0"/>
        <v>4.3466547605612187E-2</v>
      </c>
      <c r="E24" s="45"/>
      <c r="F24" s="25" t="e">
        <f t="shared" si="1"/>
        <v>#DIV/0!</v>
      </c>
      <c r="G24" s="49">
        <f t="shared" si="2"/>
        <v>-60647.6</v>
      </c>
      <c r="H24" s="25">
        <f t="shared" si="3"/>
        <v>-1</v>
      </c>
      <c r="I24" s="26" t="e">
        <f t="shared" si="4"/>
        <v>#DIV/0!</v>
      </c>
    </row>
    <row r="25" spans="1:9" s="1" customFormat="1" ht="17.100000000000001" customHeight="1" x14ac:dyDescent="0.25">
      <c r="A25" s="18" t="s">
        <v>15</v>
      </c>
      <c r="B25" s="11" t="s">
        <v>56</v>
      </c>
      <c r="C25" s="45">
        <v>535941.59000000008</v>
      </c>
      <c r="D25" s="25">
        <f t="shared" si="0"/>
        <v>0.38411298444724101</v>
      </c>
      <c r="E25" s="45"/>
      <c r="F25" s="25" t="e">
        <f t="shared" si="1"/>
        <v>#DIV/0!</v>
      </c>
      <c r="G25" s="49">
        <f t="shared" si="2"/>
        <v>-535941.59000000008</v>
      </c>
      <c r="H25" s="25">
        <f t="shared" si="3"/>
        <v>-1</v>
      </c>
      <c r="I25" s="26" t="e">
        <f t="shared" si="4"/>
        <v>#DIV/0!</v>
      </c>
    </row>
    <row r="26" spans="1:9" s="1" customFormat="1" ht="17.100000000000001" customHeight="1" x14ac:dyDescent="0.25">
      <c r="A26" s="18" t="s">
        <v>16</v>
      </c>
      <c r="B26" s="11" t="s">
        <v>57</v>
      </c>
      <c r="C26" s="45">
        <v>0</v>
      </c>
      <c r="D26" s="25">
        <f t="shared" si="0"/>
        <v>0</v>
      </c>
      <c r="E26" s="45"/>
      <c r="F26" s="25" t="e">
        <f t="shared" si="1"/>
        <v>#DIV/0!</v>
      </c>
      <c r="G26" s="49">
        <f t="shared" si="2"/>
        <v>0</v>
      </c>
      <c r="H26" s="25" t="s">
        <v>27</v>
      </c>
      <c r="I26" s="26" t="e">
        <f t="shared" si="4"/>
        <v>#DIV/0!</v>
      </c>
    </row>
    <row r="27" spans="1:9" s="1" customFormat="1" ht="17.100000000000001" customHeight="1" x14ac:dyDescent="0.25">
      <c r="A27" s="18" t="s">
        <v>17</v>
      </c>
      <c r="B27" s="11" t="s">
        <v>58</v>
      </c>
      <c r="C27" s="45">
        <v>101078.1</v>
      </c>
      <c r="D27" s="25">
        <f t="shared" si="0"/>
        <v>7.2443362070961248E-2</v>
      </c>
      <c r="E27" s="45"/>
      <c r="F27" s="25" t="e">
        <f t="shared" si="1"/>
        <v>#DIV/0!</v>
      </c>
      <c r="G27" s="49">
        <f t="shared" si="2"/>
        <v>-101078.1</v>
      </c>
      <c r="H27" s="25">
        <f t="shared" si="3"/>
        <v>-1</v>
      </c>
      <c r="I27" s="26" t="e">
        <f t="shared" si="4"/>
        <v>#DIV/0!</v>
      </c>
    </row>
    <row r="28" spans="1:9" s="1" customFormat="1" ht="17.100000000000001" customHeight="1" x14ac:dyDescent="0.25">
      <c r="A28" s="19" t="s">
        <v>23</v>
      </c>
      <c r="B28" s="5" t="s">
        <v>59</v>
      </c>
      <c r="C28" s="46">
        <f>SUM(C10:C27)</f>
        <v>119131504.10999998</v>
      </c>
      <c r="D28" s="22">
        <f t="shared" si="0"/>
        <v>85.382359643670952</v>
      </c>
      <c r="E28" s="46">
        <f>SUM(E10:E27)</f>
        <v>0</v>
      </c>
      <c r="F28" s="41" t="e">
        <f t="shared" si="1"/>
        <v>#DIV/0!</v>
      </c>
      <c r="G28" s="50">
        <f t="shared" si="2"/>
        <v>-119131504.10999998</v>
      </c>
      <c r="H28" s="54">
        <f t="shared" si="3"/>
        <v>-1</v>
      </c>
      <c r="I28" s="27" t="e">
        <f t="shared" si="4"/>
        <v>#DIV/0!</v>
      </c>
    </row>
    <row r="29" spans="1:9" s="1" customFormat="1" ht="17.100000000000001" customHeight="1" x14ac:dyDescent="0.25">
      <c r="A29" s="20" t="s">
        <v>22</v>
      </c>
      <c r="B29" s="3" t="s">
        <v>60</v>
      </c>
      <c r="C29" s="47">
        <v>18251361.810000002</v>
      </c>
      <c r="D29" s="25">
        <f t="shared" si="0"/>
        <v>13.080875203332321</v>
      </c>
      <c r="E29" s="47"/>
      <c r="F29" s="25" t="e">
        <f t="shared" si="1"/>
        <v>#DIV/0!</v>
      </c>
      <c r="G29" s="49">
        <f t="shared" si="2"/>
        <v>-18251361.810000002</v>
      </c>
      <c r="H29" s="25">
        <f t="shared" si="3"/>
        <v>-1</v>
      </c>
      <c r="I29" s="26" t="e">
        <f>F29-D29</f>
        <v>#DIV/0!</v>
      </c>
    </row>
    <row r="30" spans="1:9" s="1" customFormat="1" ht="17.100000000000001" customHeight="1" x14ac:dyDescent="0.25">
      <c r="A30" s="20" t="s">
        <v>20</v>
      </c>
      <c r="B30" s="4" t="s">
        <v>61</v>
      </c>
      <c r="C30" s="47">
        <v>3057.6499999999996</v>
      </c>
      <c r="D30" s="25">
        <f t="shared" si="0"/>
        <v>2.1914385612340818E-3</v>
      </c>
      <c r="E30" s="47"/>
      <c r="F30" s="25" t="e">
        <f t="shared" si="1"/>
        <v>#DIV/0!</v>
      </c>
      <c r="G30" s="49">
        <f t="shared" si="2"/>
        <v>-3057.6499999999996</v>
      </c>
      <c r="H30" s="25">
        <f t="shared" si="3"/>
        <v>-1</v>
      </c>
      <c r="I30" s="26" t="e">
        <f t="shared" ref="I30:I33" si="5">F30-D30</f>
        <v>#DIV/0!</v>
      </c>
    </row>
    <row r="31" spans="1:9" s="1" customFormat="1" ht="17.100000000000001" customHeight="1" x14ac:dyDescent="0.25">
      <c r="A31" s="20" t="s">
        <v>21</v>
      </c>
      <c r="B31" s="14" t="s">
        <v>62</v>
      </c>
      <c r="C31" s="47">
        <v>2024474.72</v>
      </c>
      <c r="D31" s="25">
        <f t="shared" si="0"/>
        <v>1.4509548076632612</v>
      </c>
      <c r="E31" s="47"/>
      <c r="F31" s="25" t="e">
        <f t="shared" si="1"/>
        <v>#DIV/0!</v>
      </c>
      <c r="G31" s="49">
        <f t="shared" si="2"/>
        <v>-2024474.72</v>
      </c>
      <c r="H31" s="25">
        <f t="shared" si="3"/>
        <v>-1</v>
      </c>
      <c r="I31" s="26" t="e">
        <f t="shared" si="5"/>
        <v>#DIV/0!</v>
      </c>
    </row>
    <row r="32" spans="1:9" s="1" customFormat="1" ht="17.100000000000001" customHeight="1" x14ac:dyDescent="0.25">
      <c r="A32" s="18" t="s">
        <v>19</v>
      </c>
      <c r="B32" s="14" t="s">
        <v>63</v>
      </c>
      <c r="C32" s="47">
        <v>116671.01000000001</v>
      </c>
      <c r="D32" s="25">
        <f t="shared" si="0"/>
        <v>8.3618906772235935E-2</v>
      </c>
      <c r="E32" s="47"/>
      <c r="F32" s="25" t="e">
        <f t="shared" si="1"/>
        <v>#DIV/0!</v>
      </c>
      <c r="G32" s="49">
        <f t="shared" si="2"/>
        <v>-116671.01000000001</v>
      </c>
      <c r="H32" s="25">
        <f t="shared" si="3"/>
        <v>-1</v>
      </c>
      <c r="I32" s="26" t="e">
        <f t="shared" si="5"/>
        <v>#DIV/0!</v>
      </c>
    </row>
    <row r="33" spans="1:9" s="1" customFormat="1" ht="17.100000000000001" customHeight="1" x14ac:dyDescent="0.25">
      <c r="A33" s="19" t="s">
        <v>18</v>
      </c>
      <c r="B33" s="6" t="s">
        <v>64</v>
      </c>
      <c r="C33" s="48">
        <f>SUM(C29:C32)</f>
        <v>20395565.190000001</v>
      </c>
      <c r="D33" s="23">
        <f t="shared" si="0"/>
        <v>14.617640356329053</v>
      </c>
      <c r="E33" s="48">
        <f>SUM(E29:E32)</f>
        <v>0</v>
      </c>
      <c r="F33" s="23" t="e">
        <f t="shared" si="1"/>
        <v>#DIV/0!</v>
      </c>
      <c r="G33" s="51">
        <f t="shared" si="2"/>
        <v>-20395565.190000001</v>
      </c>
      <c r="H33" s="54">
        <f t="shared" si="3"/>
        <v>-1</v>
      </c>
      <c r="I33" s="27" t="e">
        <f t="shared" si="5"/>
        <v>#DIV/0!</v>
      </c>
    </row>
    <row r="34" spans="1:9" s="1" customFormat="1" ht="17.100000000000001" customHeight="1" x14ac:dyDescent="0.25">
      <c r="A34" s="15" t="s">
        <v>24</v>
      </c>
      <c r="B34" s="16" t="s">
        <v>65</v>
      </c>
      <c r="C34" s="24">
        <f>C28+C33</f>
        <v>139527069.29999998</v>
      </c>
      <c r="D34" s="24">
        <f>D28+D33</f>
        <v>100</v>
      </c>
      <c r="E34" s="53">
        <f>E28+E33</f>
        <v>0</v>
      </c>
      <c r="F34" s="24" t="e">
        <f>F28+F33</f>
        <v>#DIV/0!</v>
      </c>
      <c r="G34" s="52">
        <f>G28+G33</f>
        <v>-139527069.29999998</v>
      </c>
      <c r="H34" s="29"/>
      <c r="I34" s="28"/>
    </row>
    <row r="36" spans="1:9" x14ac:dyDescent="0.3">
      <c r="B36" s="34"/>
      <c r="C36" s="35"/>
      <c r="E36" s="56"/>
      <c r="F36" s="43"/>
      <c r="G36" s="31"/>
    </row>
    <row r="37" spans="1:9" x14ac:dyDescent="0.3">
      <c r="B37" s="34"/>
      <c r="C37" s="35"/>
      <c r="E37" s="57"/>
    </row>
    <row r="38" spans="1:9" x14ac:dyDescent="0.3">
      <c r="C38" s="36"/>
      <c r="E38" s="36"/>
    </row>
    <row r="39" spans="1:9" x14ac:dyDescent="0.3">
      <c r="C39" s="36"/>
      <c r="E39" s="36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2025-01-28T20:50:41Z</dcterms:modified>
</cp:coreProperties>
</file>