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cff9d95851123839/Files/AZOBiH/VIII/Jezici/BS EVLADA 28_0125/"/>
    </mc:Choice>
  </mc:AlternateContent>
  <xr:revisionPtr revIDLastSave="68" documentId="13_ncr:1_{C9B50EC0-9FEA-44E5-8171-69DDA7B914C3}" xr6:coauthVersionLast="47" xr6:coauthVersionMax="47" xr10:uidLastSave="{E95FC00D-F164-4195-84BB-46F4505CD8A9}"/>
  <bookViews>
    <workbookView xWindow="-108" yWindow="-108" windowWidth="23256" windowHeight="12456" tabRatio="431" xr2:uid="{00000000-000D-0000-FFFF-FFFF00000000}"/>
  </bookViews>
  <sheets>
    <sheet name="BiH" sheetId="23" r:id="rId1"/>
    <sheet name="FBiH" sheetId="24" r:id="rId2"/>
    <sheet name="RS" sheetId="25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5" i="23" l="1"/>
  <c r="E29" i="25"/>
  <c r="I29" i="25"/>
  <c r="E33" i="23"/>
  <c r="E32" i="23"/>
  <c r="E31" i="23"/>
  <c r="E30" i="23"/>
  <c r="E28" i="23"/>
  <c r="E27" i="23"/>
  <c r="E26" i="23"/>
  <c r="E25" i="23"/>
  <c r="E24" i="23"/>
  <c r="E23" i="23"/>
  <c r="E22" i="23"/>
  <c r="E21" i="23"/>
  <c r="E20" i="23"/>
  <c r="E19" i="23"/>
  <c r="E18" i="23"/>
  <c r="E17" i="23"/>
  <c r="E16" i="23"/>
  <c r="E15" i="23"/>
  <c r="E14" i="23"/>
  <c r="E13" i="23"/>
  <c r="E12" i="23"/>
  <c r="E11" i="23"/>
  <c r="C33" i="23"/>
  <c r="C32" i="23"/>
  <c r="C31" i="23"/>
  <c r="C30" i="23"/>
  <c r="C28" i="23"/>
  <c r="C27" i="23"/>
  <c r="C26" i="23"/>
  <c r="C25" i="23"/>
  <c r="C24" i="23"/>
  <c r="C23" i="23"/>
  <c r="C22" i="23"/>
  <c r="C21" i="23"/>
  <c r="C20" i="23"/>
  <c r="C19" i="23"/>
  <c r="C18" i="23"/>
  <c r="C17" i="23"/>
  <c r="C16" i="23"/>
  <c r="C15" i="23"/>
  <c r="C14" i="23"/>
  <c r="C13" i="23"/>
  <c r="C12" i="23"/>
  <c r="C11" i="23"/>
  <c r="G11" i="23"/>
  <c r="E34" i="24"/>
  <c r="E29" i="24"/>
  <c r="C34" i="24"/>
  <c r="C29" i="24"/>
  <c r="E35" i="24" l="1"/>
  <c r="C35" i="24"/>
  <c r="E34" i="23"/>
  <c r="C34" i="23"/>
  <c r="C29" i="23"/>
  <c r="E29" i="23"/>
  <c r="I34" i="24"/>
  <c r="G34" i="24"/>
  <c r="G29" i="24"/>
  <c r="I29" i="24"/>
  <c r="G35" i="24" l="1"/>
  <c r="E35" i="23"/>
  <c r="C35" i="23"/>
  <c r="I34" i="25"/>
  <c r="I31" i="23"/>
  <c r="I32" i="23"/>
  <c r="I33" i="23"/>
  <c r="I30" i="23"/>
  <c r="I12" i="23"/>
  <c r="I13" i="23"/>
  <c r="I14" i="23"/>
  <c r="I15" i="23"/>
  <c r="I16" i="23"/>
  <c r="I17" i="23"/>
  <c r="I18" i="23"/>
  <c r="I19" i="23"/>
  <c r="I20" i="23"/>
  <c r="I21" i="23"/>
  <c r="I22" i="23"/>
  <c r="I23" i="23"/>
  <c r="I24" i="23"/>
  <c r="I25" i="23"/>
  <c r="I26" i="23"/>
  <c r="I27" i="23"/>
  <c r="I28" i="23"/>
  <c r="I11" i="23"/>
  <c r="G31" i="23"/>
  <c r="G32" i="23"/>
  <c r="G33" i="23"/>
  <c r="G30" i="23"/>
  <c r="G12" i="23"/>
  <c r="G13" i="23"/>
  <c r="G14" i="23"/>
  <c r="G15" i="23"/>
  <c r="G16" i="23"/>
  <c r="G17" i="23"/>
  <c r="G18" i="23"/>
  <c r="G19" i="23"/>
  <c r="G20" i="23"/>
  <c r="G21" i="23"/>
  <c r="G22" i="23"/>
  <c r="G23" i="23"/>
  <c r="G24" i="23"/>
  <c r="G25" i="23"/>
  <c r="G26" i="23"/>
  <c r="G27" i="23"/>
  <c r="G28" i="23"/>
  <c r="G34" i="25"/>
  <c r="G29" i="25"/>
  <c r="I35" i="25" l="1"/>
  <c r="J29" i="25" s="1"/>
  <c r="H23" i="24"/>
  <c r="G35" i="25"/>
  <c r="G34" i="23"/>
  <c r="I35" i="24"/>
  <c r="J34" i="24" s="1"/>
  <c r="I34" i="23"/>
  <c r="I29" i="23"/>
  <c r="J11" i="23" s="1"/>
  <c r="G29" i="23"/>
  <c r="J12" i="23" l="1"/>
  <c r="J27" i="23"/>
  <c r="J34" i="25"/>
  <c r="J19" i="25"/>
  <c r="J20" i="25"/>
  <c r="J32" i="25"/>
  <c r="J21" i="25"/>
  <c r="J33" i="25"/>
  <c r="J22" i="25"/>
  <c r="J23" i="25"/>
  <c r="J13" i="25"/>
  <c r="J25" i="25"/>
  <c r="J26" i="25"/>
  <c r="J17" i="25"/>
  <c r="J30" i="25"/>
  <c r="J11" i="25"/>
  <c r="J27" i="25"/>
  <c r="J18" i="25"/>
  <c r="J31" i="25"/>
  <c r="J24" i="25"/>
  <c r="J14" i="25"/>
  <c r="J15" i="25"/>
  <c r="J16" i="25"/>
  <c r="J28" i="25"/>
  <c r="J12" i="25"/>
  <c r="J33" i="23"/>
  <c r="J30" i="23"/>
  <c r="H34" i="25"/>
  <c r="H22" i="25"/>
  <c r="H33" i="25"/>
  <c r="H21" i="25"/>
  <c r="H32" i="25"/>
  <c r="H20" i="25"/>
  <c r="H31" i="25"/>
  <c r="H30" i="25"/>
  <c r="H28" i="25"/>
  <c r="H16" i="25"/>
  <c r="H18" i="25"/>
  <c r="H27" i="25"/>
  <c r="H15" i="25"/>
  <c r="H25" i="25"/>
  <c r="H19" i="25"/>
  <c r="H17" i="25"/>
  <c r="H26" i="25"/>
  <c r="H14" i="25"/>
  <c r="H13" i="25"/>
  <c r="H24" i="25"/>
  <c r="H12" i="25"/>
  <c r="H23" i="25"/>
  <c r="H11" i="25"/>
  <c r="H29" i="25"/>
  <c r="H28" i="24"/>
  <c r="H30" i="24"/>
  <c r="H16" i="24"/>
  <c r="H24" i="24"/>
  <c r="H22" i="24"/>
  <c r="H19" i="24"/>
  <c r="H26" i="24"/>
  <c r="H14" i="24"/>
  <c r="H32" i="24"/>
  <c r="H17" i="24"/>
  <c r="H27" i="24"/>
  <c r="H11" i="24"/>
  <c r="H21" i="24"/>
  <c r="H34" i="24"/>
  <c r="H25" i="24"/>
  <c r="H15" i="24"/>
  <c r="H18" i="24"/>
  <c r="H13" i="24"/>
  <c r="H31" i="24"/>
  <c r="H29" i="24"/>
  <c r="H33" i="24"/>
  <c r="H20" i="24"/>
  <c r="H12" i="24"/>
  <c r="J29" i="24"/>
  <c r="J35" i="24" s="1"/>
  <c r="J23" i="24"/>
  <c r="J17" i="24"/>
  <c r="J11" i="24"/>
  <c r="J33" i="24"/>
  <c r="J28" i="24"/>
  <c r="J22" i="24"/>
  <c r="J16" i="24"/>
  <c r="J30" i="24"/>
  <c r="J19" i="24"/>
  <c r="J12" i="24"/>
  <c r="J20" i="24"/>
  <c r="J25" i="24"/>
  <c r="J32" i="24"/>
  <c r="J27" i="24"/>
  <c r="J21" i="24"/>
  <c r="J15" i="24"/>
  <c r="J31" i="24"/>
  <c r="J26" i="24"/>
  <c r="J14" i="24"/>
  <c r="J13" i="24"/>
  <c r="J24" i="24"/>
  <c r="J18" i="24"/>
  <c r="G35" i="23"/>
  <c r="J29" i="23"/>
  <c r="H35" i="24" l="1"/>
  <c r="H33" i="23"/>
  <c r="H34" i="23"/>
  <c r="H32" i="23"/>
  <c r="H14" i="23"/>
  <c r="H12" i="23"/>
  <c r="H20" i="23"/>
  <c r="H16" i="23"/>
  <c r="H18" i="23"/>
  <c r="H26" i="23"/>
  <c r="H22" i="23"/>
  <c r="H24" i="23"/>
  <c r="H28" i="23"/>
  <c r="H31" i="23"/>
  <c r="H17" i="23"/>
  <c r="H23" i="23"/>
  <c r="H30" i="23"/>
  <c r="H27" i="23"/>
  <c r="H25" i="23"/>
  <c r="H11" i="23"/>
  <c r="H13" i="23"/>
  <c r="H19" i="23"/>
  <c r="H15" i="23"/>
  <c r="H21" i="23"/>
  <c r="H29" i="23"/>
  <c r="J31" i="23"/>
  <c r="J25" i="23"/>
  <c r="J22" i="23"/>
  <c r="J19" i="23"/>
  <c r="J13" i="23"/>
  <c r="J16" i="23"/>
  <c r="J28" i="23"/>
  <c r="J23" i="23"/>
  <c r="J21" i="23"/>
  <c r="J15" i="23"/>
  <c r="J34" i="23"/>
  <c r="J35" i="23" s="1"/>
  <c r="J32" i="23"/>
  <c r="J26" i="23"/>
  <c r="J18" i="23"/>
  <c r="J24" i="23"/>
  <c r="J14" i="23"/>
  <c r="J20" i="23"/>
  <c r="J17" i="23"/>
  <c r="H35" i="23" l="1"/>
  <c r="C34" i="25" l="1"/>
  <c r="E34" i="25"/>
  <c r="D11" i="24"/>
  <c r="E35" i="25" l="1"/>
  <c r="C35" i="25"/>
  <c r="D33" i="24"/>
  <c r="D28" i="24"/>
  <c r="D16" i="24"/>
  <c r="D34" i="24"/>
  <c r="D30" i="24"/>
  <c r="D22" i="24"/>
  <c r="F34" i="24"/>
  <c r="F26" i="24"/>
  <c r="F18" i="24"/>
  <c r="F11" i="24"/>
  <c r="F23" i="24"/>
  <c r="F14" i="24"/>
  <c r="F29" i="24"/>
  <c r="F33" i="24"/>
  <c r="F31" i="24"/>
  <c r="F27" i="24"/>
  <c r="F25" i="24"/>
  <c r="F21" i="24"/>
  <c r="F19" i="24"/>
  <c r="F17" i="24"/>
  <c r="F15" i="24"/>
  <c r="F13" i="24"/>
  <c r="F30" i="24"/>
  <c r="F24" i="24"/>
  <c r="F20" i="24"/>
  <c r="F16" i="24"/>
  <c r="F12" i="24"/>
  <c r="F32" i="24"/>
  <c r="F28" i="24"/>
  <c r="F22" i="24"/>
  <c r="D31" i="24"/>
  <c r="D29" i="24"/>
  <c r="D27" i="24"/>
  <c r="D25" i="24"/>
  <c r="D23" i="24"/>
  <c r="D21" i="24"/>
  <c r="D19" i="24"/>
  <c r="D17" i="24"/>
  <c r="D15" i="24"/>
  <c r="D13" i="24"/>
  <c r="D32" i="24"/>
  <c r="D26" i="24"/>
  <c r="D24" i="24"/>
  <c r="D20" i="24"/>
  <c r="D18" i="24"/>
  <c r="D14" i="24"/>
  <c r="D12" i="24"/>
  <c r="F29" i="23"/>
  <c r="F27" i="25" l="1"/>
  <c r="F16" i="25"/>
  <c r="F28" i="25"/>
  <c r="F26" i="25"/>
  <c r="F13" i="25"/>
  <c r="F24" i="25"/>
  <c r="F34" i="25"/>
  <c r="F22" i="25"/>
  <c r="F21" i="25"/>
  <c r="F20" i="25"/>
  <c r="F11" i="25"/>
  <c r="F15" i="25"/>
  <c r="F25" i="25"/>
  <c r="F12" i="25"/>
  <c r="F23" i="25"/>
  <c r="F33" i="25"/>
  <c r="F17" i="25"/>
  <c r="F32" i="25"/>
  <c r="F19" i="25"/>
  <c r="F31" i="25"/>
  <c r="F18" i="25"/>
  <c r="F30" i="25"/>
  <c r="F14" i="25"/>
  <c r="F29" i="25"/>
  <c r="D28" i="25"/>
  <c r="D16" i="25"/>
  <c r="D27" i="25"/>
  <c r="D15" i="25"/>
  <c r="D30" i="25"/>
  <c r="D26" i="25"/>
  <c r="D14" i="25"/>
  <c r="D25" i="25"/>
  <c r="D13" i="25"/>
  <c r="D24" i="25"/>
  <c r="D12" i="25"/>
  <c r="D21" i="25"/>
  <c r="D32" i="25"/>
  <c r="D19" i="25"/>
  <c r="D18" i="25"/>
  <c r="D17" i="25"/>
  <c r="D33" i="25"/>
  <c r="D23" i="25"/>
  <c r="D11" i="25"/>
  <c r="D34" i="25"/>
  <c r="D22" i="25"/>
  <c r="D20" i="25"/>
  <c r="D31" i="25"/>
  <c r="D29" i="25"/>
  <c r="D35" i="24"/>
  <c r="F33" i="23"/>
  <c r="F34" i="23"/>
  <c r="F35" i="23" s="1"/>
  <c r="F31" i="23"/>
  <c r="F30" i="23"/>
  <c r="F14" i="23"/>
  <c r="F11" i="23"/>
  <c r="F22" i="23"/>
  <c r="D26" i="23"/>
  <c r="D11" i="23"/>
  <c r="D29" i="23"/>
  <c r="D20" i="23"/>
  <c r="F35" i="24"/>
  <c r="F28" i="23"/>
  <c r="F26" i="23"/>
  <c r="F20" i="23"/>
  <c r="F16" i="23"/>
  <c r="F23" i="23"/>
  <c r="F21" i="23"/>
  <c r="F17" i="23"/>
  <c r="F15" i="23"/>
  <c r="F27" i="23"/>
  <c r="F24" i="23"/>
  <c r="F18" i="23"/>
  <c r="F12" i="23"/>
  <c r="F25" i="23"/>
  <c r="F19" i="23"/>
  <c r="F13" i="23"/>
  <c r="F32" i="23"/>
  <c r="D33" i="23"/>
  <c r="D31" i="23"/>
  <c r="D28" i="23"/>
  <c r="D24" i="23"/>
  <c r="D22" i="23"/>
  <c r="D18" i="23"/>
  <c r="D16" i="23"/>
  <c r="D12" i="23"/>
  <c r="D34" i="23"/>
  <c r="D32" i="23"/>
  <c r="D30" i="23"/>
  <c r="D27" i="23"/>
  <c r="D25" i="23"/>
  <c r="D23" i="23"/>
  <c r="D21" i="23"/>
  <c r="D19" i="23"/>
  <c r="D17" i="23"/>
  <c r="D15" i="23"/>
  <c r="D13" i="23"/>
  <c r="D14" i="23"/>
  <c r="D35" i="23" l="1"/>
</calcChain>
</file>

<file path=xl/sharedStrings.xml><?xml version="1.0" encoding="utf-8"?>
<sst xmlns="http://schemas.openxmlformats.org/spreadsheetml/2006/main" count="209" uniqueCount="63">
  <si>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</si>
  <si>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</si>
  <si>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</si>
  <si>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</si>
  <si>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</si>
  <si>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</si>
  <si>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</si>
  <si>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</si>
  <si>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</si>
  <si>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</si>
  <si>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</si>
  <si>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</si>
  <si>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</si>
  <si>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</si>
  <si>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</si>
  <si>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</si>
  <si>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</si>
  <si>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</si>
  <si>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</si>
  <si>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19.99</t>
  </si>
  <si>
    <t>19.20-29</t>
  </si>
  <si>
    <t>19.30-39</t>
  </si>
  <si>
    <t>19.01-09</t>
  </si>
  <si>
    <t>01-18</t>
  </si>
  <si>
    <t>01-19</t>
  </si>
  <si>
    <t>(%)</t>
  </si>
  <si>
    <t>Vrsta osiguranja</t>
  </si>
  <si>
    <t>Osiguranje od nezgode</t>
  </si>
  <si>
    <t>Zdravstveno osiguranje</t>
  </si>
  <si>
    <t>Osiguranje cestovnih vozila</t>
  </si>
  <si>
    <t>Osiguranje tračnih vozila</t>
  </si>
  <si>
    <t>Osiguranje zračnih letjelica</t>
  </si>
  <si>
    <t>Osiguranje plovila</t>
  </si>
  <si>
    <t xml:space="preserve">Osiguranje robe u prevozu </t>
  </si>
  <si>
    <t>Osiguranje od požara i elementarnih nepogoda</t>
  </si>
  <si>
    <t xml:space="preserve">Ostala osiguranja imovine </t>
  </si>
  <si>
    <t>Osiguranje od odgovornosti za upotrebu motornih vozila</t>
  </si>
  <si>
    <t>Osiguranje od odgovornosti za upotrebu zračnih letjelica</t>
  </si>
  <si>
    <t>Osiguranje od odgovornosti za upotrebu plovila</t>
  </si>
  <si>
    <t>Ostala osiguranja od odgovornosti</t>
  </si>
  <si>
    <t>Osiguranje kredita</t>
  </si>
  <si>
    <t>Osiguranje jemstva</t>
  </si>
  <si>
    <t>Osiguranje raznih finansijskih gubitaka</t>
  </si>
  <si>
    <t xml:space="preserve">Osiguranje troškova pravne zaštite </t>
  </si>
  <si>
    <t>Osiguranje pomoći</t>
  </si>
  <si>
    <t>NEŽIVOTNA OSIGURANJA</t>
  </si>
  <si>
    <t>Životna osiguranja</t>
  </si>
  <si>
    <t>Rente</t>
  </si>
  <si>
    <t>Dodatna osiguranja uz osiguranje života</t>
  </si>
  <si>
    <t xml:space="preserve">Druge vrste  životnih osiguranja </t>
  </si>
  <si>
    <t>ŽIVOTNA OSIGURANJA</t>
  </si>
  <si>
    <t>NEŽIVOTNA I ŽIVOTNA OSIGURANJA</t>
  </si>
  <si>
    <t>Šifra</t>
  </si>
  <si>
    <t>Udio</t>
  </si>
  <si>
    <t>Broj isplaćenih šteta</t>
  </si>
  <si>
    <t>Vrijednost isplaćenih šteta</t>
  </si>
  <si>
    <t>BROJ I VRIJEDNOST ISPLAĆENIH ŠTETA PO VRSTAMA OSIGURANJA U BOSNI I HERCEGOVINI</t>
  </si>
  <si>
    <t>BROJ I VRIJEDNOST ISPLAĆENIH ŠTETA PO VRSTAMA OSIGURANJA U FEDERACIJI BOSNE I HERCEGOVINE*</t>
  </si>
  <si>
    <t>*Podaci su dati na osnovu nerevidiranih izvještaja društava za sjedištem u Federaciji Bosne i Hercegovine.</t>
  </si>
  <si>
    <t>*Podaci su dati na osnovu nerevidiranih izvještaja društava za sjedištem u Republici Srpskoj.</t>
  </si>
  <si>
    <t>BROJ I VRIJEDNOST ISPLAĆENIH ŠTETA PO VRSTAMA OSIGURANJA U REPUBLICI SRPSKOJ*</t>
  </si>
  <si>
    <t>I-VIII-2023</t>
  </si>
  <si>
    <t>I-VIII-2024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</si>
</sst>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color theme="1"/>
      <name val="Calibri"/>
      <family val="2"/>
      <scheme val="minor"/>
    </font>
    <font>
      <b/>
      <sz val="10"/>
      <name val="Cambria"/>
      <family val="1"/>
      <scheme val="major"/>
    </font>
    <font>
      <sz val="10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i/>
      <sz val="10"/>
      <color theme="1"/>
      <name val="Cambria"/>
      <family val="1"/>
      <scheme val="major"/>
    </font>
    <font>
      <i/>
      <sz val="11"/>
      <color theme="1"/>
      <name val="Calibri"/>
      <family val="2"/>
      <charset val="238"/>
      <scheme val="minor"/>
    </font>
    <font>
      <b/>
      <sz val="11"/>
      <color theme="1"/>
      <name val="Cambria"/>
      <family val="1"/>
      <charset val="238"/>
      <scheme val="major"/>
    </font>
    <font>
      <sz val="10"/>
      <color theme="1"/>
      <name val="Calibri"/>
      <family val="2"/>
      <charset val="238"/>
      <scheme val="minor"/>
    </font>
    <font>
      <sz val="10"/>
      <name val="Arial"/>
      <family val="2"/>
    </font>
    <font>
      <b/>
      <sz val="11"/>
      <color theme="1"/>
      <name val="Cambria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26">
    <border>
      <left/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1" tint="4.9989318521683403E-2"/>
      </left>
      <right/>
      <top style="medium">
        <color theme="1" tint="4.9989318521683403E-2"/>
      </top>
      <bottom/>
      <diagonal/>
    </border>
    <border>
      <left/>
      <right/>
      <top style="medium">
        <color theme="1" tint="4.9989318521683403E-2"/>
      </top>
      <bottom/>
      <diagonal/>
    </border>
    <border>
      <left style="medium">
        <color theme="1" tint="4.9989318521683403E-2"/>
      </left>
      <right/>
      <top/>
      <bottom/>
      <diagonal/>
    </border>
    <border>
      <left style="medium">
        <color theme="1" tint="4.9989318521683403E-2"/>
      </left>
      <right/>
      <top/>
      <bottom style="medium">
        <color theme="1" tint="4.9989318521683403E-2"/>
      </bottom>
      <diagonal/>
    </border>
    <border>
      <left/>
      <right/>
      <top/>
      <bottom style="medium">
        <color theme="1" tint="4.9989318521683403E-2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theme="0" tint="-0.499984740745262"/>
      </left>
      <right/>
      <top style="medium">
        <color theme="1" tint="4.9989318521683403E-2"/>
      </top>
      <bottom/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theme="0" tint="-0.499984740745262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theme="1" tint="4.9989318521683403E-2"/>
      </bottom>
      <diagonal/>
    </border>
    <border>
      <left/>
      <right style="medium">
        <color theme="1" tint="4.9989318521683403E-2"/>
      </right>
      <top style="medium">
        <color theme="1" tint="4.9989318521683403E-2"/>
      </top>
      <bottom/>
      <diagonal/>
    </border>
    <border>
      <left/>
      <right style="medium">
        <color theme="1" tint="4.9989318521683403E-2"/>
      </right>
      <top/>
      <bottom/>
      <diagonal/>
    </border>
  </borders>
  <cellStyleXfs count="12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7" fillId="0" borderId="0"/>
    <xf numFmtId="0" fontId="6" fillId="0" borderId="0"/>
    <xf numFmtId="0" fontId="12" fillId="0" borderId="0"/>
  </cellStyleXfs>
  <cellXfs count="59">
    <xf numFmtId="0" fontId="0" fillId="0" borderId="0" xfId="0"/>
    <xf numFmtId="4" fontId="4" fillId="2" borderId="0" xfId="0" applyNumberFormat="1" applyFont="1" applyFill="1" applyAlignment="1">
      <alignment horizontal="right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1" xfId="2" applyFont="1" applyBorder="1" applyAlignment="1">
      <alignment horizontal="left" vertical="center"/>
    </xf>
    <xf numFmtId="0" fontId="4" fillId="0" borderId="1" xfId="2" applyFont="1" applyBorder="1" applyAlignment="1">
      <alignment vertical="center" wrapText="1"/>
    </xf>
    <xf numFmtId="0" fontId="5" fillId="2" borderId="3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5" fillId="0" borderId="0" xfId="0" applyFont="1" applyAlignment="1">
      <alignment vertical="center"/>
    </xf>
    <xf numFmtId="0" fontId="8" fillId="2" borderId="10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9" fillId="2" borderId="7" xfId="0" applyFont="1" applyFill="1" applyBorder="1"/>
    <xf numFmtId="0" fontId="4" fillId="0" borderId="0" xfId="0" applyFont="1"/>
    <xf numFmtId="0" fontId="4" fillId="0" borderId="1" xfId="2" applyFont="1" applyBorder="1" applyAlignment="1">
      <alignment vertical="center" wrapText="1" shrinkToFit="1"/>
    </xf>
    <xf numFmtId="49" fontId="5" fillId="3" borderId="4" xfId="0" applyNumberFormat="1" applyFont="1" applyFill="1" applyBorder="1" applyAlignment="1">
      <alignment horizontal="center" vertical="center"/>
    </xf>
    <xf numFmtId="0" fontId="3" fillId="3" borderId="5" xfId="0" applyFont="1" applyFill="1" applyBorder="1" applyAlignment="1">
      <alignment vertical="center" wrapText="1"/>
    </xf>
    <xf numFmtId="0" fontId="0" fillId="0" borderId="0" xfId="0" applyAlignment="1">
      <alignment vertical="center"/>
    </xf>
    <xf numFmtId="4" fontId="0" fillId="0" borderId="0" xfId="0" applyNumberFormat="1"/>
    <xf numFmtId="0" fontId="10" fillId="0" borderId="0" xfId="0" applyFont="1"/>
    <xf numFmtId="3" fontId="0" fillId="0" borderId="0" xfId="0" applyNumberFormat="1"/>
    <xf numFmtId="3" fontId="4" fillId="2" borderId="2" xfId="0" applyNumberFormat="1" applyFont="1" applyFill="1" applyBorder="1"/>
    <xf numFmtId="4" fontId="11" fillId="0" borderId="0" xfId="0" applyNumberFormat="1" applyFont="1"/>
    <xf numFmtId="3" fontId="4" fillId="0" borderId="0" xfId="0" applyNumberFormat="1" applyFont="1" applyAlignment="1">
      <alignment horizontal="right" vertical="center"/>
    </xf>
    <xf numFmtId="3" fontId="4" fillId="2" borderId="2" xfId="0" applyNumberFormat="1" applyFont="1" applyFill="1" applyBorder="1" applyAlignment="1">
      <alignment horizontal="right" vertical="center"/>
    </xf>
    <xf numFmtId="3" fontId="4" fillId="2" borderId="0" xfId="0" applyNumberFormat="1" applyFont="1" applyFill="1" applyAlignment="1">
      <alignment horizontal="right" vertical="center"/>
    </xf>
    <xf numFmtId="3" fontId="4" fillId="2" borderId="0" xfId="0" applyNumberFormat="1" applyFont="1" applyFill="1"/>
    <xf numFmtId="4" fontId="4" fillId="0" borderId="14" xfId="0" applyNumberFormat="1" applyFont="1" applyBorder="1" applyAlignment="1">
      <alignment horizontal="center" vertical="center"/>
    </xf>
    <xf numFmtId="4" fontId="4" fillId="0" borderId="15" xfId="0" applyNumberFormat="1" applyFont="1" applyBorder="1" applyAlignment="1">
      <alignment horizontal="center" vertical="center"/>
    </xf>
    <xf numFmtId="49" fontId="5" fillId="2" borderId="16" xfId="0" applyNumberFormat="1" applyFont="1" applyFill="1" applyBorder="1" applyAlignment="1">
      <alignment horizontal="center" vertical="center"/>
    </xf>
    <xf numFmtId="49" fontId="4" fillId="0" borderId="15" xfId="2" applyNumberFormat="1" applyFont="1" applyBorder="1" applyAlignment="1">
      <alignment horizontal="center" vertical="center" shrinkToFit="1"/>
    </xf>
    <xf numFmtId="49" fontId="4" fillId="0" borderId="15" xfId="0" applyNumberFormat="1" applyFont="1" applyBorder="1" applyAlignment="1">
      <alignment horizontal="center" vertical="center"/>
    </xf>
    <xf numFmtId="49" fontId="5" fillId="2" borderId="15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8" fillId="2" borderId="0" xfId="0" applyFont="1" applyFill="1" applyAlignment="1">
      <alignment horizontal="center" vertical="center" wrapText="1"/>
    </xf>
    <xf numFmtId="0" fontId="9" fillId="2" borderId="17" xfId="0" applyFont="1" applyFill="1" applyBorder="1"/>
    <xf numFmtId="0" fontId="8" fillId="2" borderId="19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 wrapText="1"/>
    </xf>
    <xf numFmtId="0" fontId="8" fillId="2" borderId="21" xfId="0" applyFont="1" applyFill="1" applyBorder="1" applyAlignment="1">
      <alignment horizontal="center" vertical="center"/>
    </xf>
    <xf numFmtId="3" fontId="5" fillId="3" borderId="6" xfId="0" applyNumberFormat="1" applyFont="1" applyFill="1" applyBorder="1" applyAlignment="1">
      <alignment horizontal="right" vertical="center"/>
    </xf>
    <xf numFmtId="4" fontId="4" fillId="2" borderId="3" xfId="0" applyNumberFormat="1" applyFont="1" applyFill="1" applyBorder="1" applyAlignment="1">
      <alignment horizontal="right" vertical="center"/>
    </xf>
    <xf numFmtId="4" fontId="4" fillId="2" borderId="1" xfId="0" applyNumberFormat="1" applyFont="1" applyFill="1" applyBorder="1" applyAlignment="1">
      <alignment horizontal="right" vertical="center"/>
    </xf>
    <xf numFmtId="2" fontId="4" fillId="0" borderId="1" xfId="0" applyNumberFormat="1" applyFont="1" applyBorder="1" applyAlignment="1">
      <alignment horizontal="right" vertical="center" wrapText="1"/>
    </xf>
    <xf numFmtId="2" fontId="4" fillId="2" borderId="3" xfId="0" applyNumberFormat="1" applyFont="1" applyFill="1" applyBorder="1" applyAlignment="1">
      <alignment horizontal="right" vertical="center"/>
    </xf>
    <xf numFmtId="2" fontId="4" fillId="0" borderId="22" xfId="0" applyNumberFormat="1" applyFont="1" applyBorder="1" applyAlignment="1">
      <alignment horizontal="right" vertical="center" wrapText="1"/>
    </xf>
    <xf numFmtId="2" fontId="4" fillId="0" borderId="0" xfId="0" applyNumberFormat="1" applyFont="1" applyAlignment="1">
      <alignment horizontal="right" vertical="center" wrapText="1"/>
    </xf>
    <xf numFmtId="2" fontId="4" fillId="2" borderId="2" xfId="0" applyNumberFormat="1" applyFont="1" applyFill="1" applyBorder="1" applyAlignment="1">
      <alignment horizontal="right" vertical="center"/>
    </xf>
    <xf numFmtId="0" fontId="8" fillId="2" borderId="23" xfId="0" applyFont="1" applyFill="1" applyBorder="1" applyAlignment="1">
      <alignment horizontal="center" vertical="center" wrapText="1"/>
    </xf>
    <xf numFmtId="0" fontId="8" fillId="2" borderId="25" xfId="0" applyFont="1" applyFill="1" applyBorder="1" applyAlignment="1">
      <alignment horizontal="center" vertical="center" wrapText="1"/>
    </xf>
    <xf numFmtId="1" fontId="5" fillId="3" borderId="5" xfId="0" applyNumberFormat="1" applyFont="1" applyFill="1" applyBorder="1" applyAlignment="1">
      <alignment horizontal="right" vertical="center"/>
    </xf>
    <xf numFmtId="1" fontId="5" fillId="3" borderId="6" xfId="0" applyNumberFormat="1" applyFont="1" applyFill="1" applyBorder="1" applyAlignment="1">
      <alignment horizontal="right" vertical="center"/>
    </xf>
    <xf numFmtId="3" fontId="5" fillId="3" borderId="5" xfId="0" applyNumberFormat="1" applyFont="1" applyFill="1" applyBorder="1" applyAlignment="1">
      <alignment horizontal="right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</cellXfs>
  <cellStyles count="12">
    <cellStyle name="Normal 2" xfId="9" xr:uid="{00000000-0005-0000-0000-000001000000}"/>
    <cellStyle name="Normal 2 2" xfId="11" xr:uid="{00000000-0005-0000-0000-000002000000}"/>
    <cellStyle name="Normal 3" xfId="10" xr:uid="{00000000-0005-0000-0000-000003000000}"/>
    <cellStyle name="Normalno" xfId="0" builtinId="0"/>
    <cellStyle name="Normalno 2" xfId="1" xr:uid="{00000000-0005-0000-0000-000004000000}"/>
    <cellStyle name="Normalno 2 2" xfId="5" xr:uid="{00000000-0005-0000-0000-000005000000}"/>
    <cellStyle name="Normalno 3" xfId="6" xr:uid="{00000000-0005-0000-0000-000006000000}"/>
    <cellStyle name="Obično 2" xfId="2" xr:uid="{00000000-0005-0000-0000-000007000000}"/>
    <cellStyle name="Obično 2 2" xfId="3" xr:uid="{00000000-0005-0000-0000-000008000000}"/>
    <cellStyle name="Obično 3" xfId="7" xr:uid="{00000000-0005-0000-0000-000009000000}"/>
    <cellStyle name="Obično 4" xfId="4" xr:uid="{00000000-0005-0000-0000-00000A000000}"/>
    <cellStyle name="Obično 4 2" xfId="8" xr:uid="{00000000-0005-0000-0000-00000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5"/>
  <sheetViews>
    <sheetView showGridLines="0" tabSelected="1" showRuler="0" view="pageLayout" zoomScale="70" zoomScaleNormal="70" zoomScalePageLayoutView="70" workbookViewId="0">
      <selection activeCell="A5" sqref="A5"/>
    </sheetView>
  </sheetViews>
  <sheetFormatPr defaultColWidth="3.109375" defaultRowHeight="14.4" x14ac:dyDescent="0.3"/>
  <cols>
    <col min="1" max="1" width="8.44140625" customWidth="1"/>
    <col min="2" max="2" width="53.5546875" customWidth="1"/>
    <col min="3" max="4" width="12.33203125" customWidth="1"/>
    <col min="5" max="5" width="15.44140625" customWidth="1"/>
    <col min="6" max="6" width="10" customWidth="1"/>
    <col min="7" max="8" width="12.33203125" customWidth="1"/>
    <col min="9" max="9" width="15.44140625" customWidth="1"/>
    <col min="10" max="10" width="10" customWidth="1"/>
  </cols>
  <sheetData>
    <row r="1" spans="1:10" x14ac:dyDescent="0.3">
      <c r="B1" s="20"/>
    </row>
    <row r="5" spans="1:10" x14ac:dyDescent="0.3">
      <c r="A5" s="34" t="s">
        <v>56</v>
      </c>
      <c r="C5" s="14"/>
      <c r="D5" s="2"/>
      <c r="E5" s="2"/>
      <c r="F5" s="2"/>
      <c r="G5" s="14"/>
      <c r="H5" s="2"/>
      <c r="I5" s="2"/>
      <c r="J5" s="2"/>
    </row>
    <row r="6" spans="1:10" x14ac:dyDescent="0.3">
      <c r="C6" s="3"/>
      <c r="D6" s="3"/>
      <c r="E6" s="3"/>
      <c r="F6" s="3"/>
      <c r="G6" s="3"/>
      <c r="H6" s="3"/>
      <c r="I6" s="3"/>
      <c r="J6" s="3"/>
    </row>
    <row r="7" spans="1:10" ht="15" thickBot="1" x14ac:dyDescent="0.35">
      <c r="C7" s="3"/>
      <c r="D7" s="3"/>
      <c r="E7" s="3"/>
      <c r="F7" s="3"/>
      <c r="G7" s="3"/>
      <c r="H7" s="3"/>
      <c r="I7" s="3"/>
      <c r="J7" s="3"/>
    </row>
    <row r="8" spans="1:10" ht="18" customHeight="1" x14ac:dyDescent="0.3">
      <c r="A8" s="13"/>
      <c r="B8" s="53" t="s">
        <v>26</v>
      </c>
      <c r="C8" s="53"/>
      <c r="D8" s="53"/>
      <c r="E8" s="53"/>
      <c r="F8" s="53"/>
      <c r="G8" s="53"/>
      <c r="H8" s="53"/>
      <c r="I8" s="53"/>
      <c r="J8" s="56"/>
    </row>
    <row r="9" spans="1:10" ht="38.25" customHeight="1" x14ac:dyDescent="0.3">
      <c r="A9" s="10" t="s">
        <v>52</v>
      </c>
      <c r="B9" s="54"/>
      <c r="C9" s="35" t="s">
        <v>54</v>
      </c>
      <c r="D9" s="35" t="s">
        <v>53</v>
      </c>
      <c r="E9" s="35" t="s">
        <v>55</v>
      </c>
      <c r="F9" s="35" t="s">
        <v>53</v>
      </c>
      <c r="G9" s="35" t="s">
        <v>54</v>
      </c>
      <c r="H9" s="35" t="s">
        <v>53</v>
      </c>
      <c r="I9" s="35" t="s">
        <v>55</v>
      </c>
      <c r="J9" s="49" t="s">
        <v>53</v>
      </c>
    </row>
    <row r="10" spans="1:10" ht="31.5" customHeight="1" thickBot="1" x14ac:dyDescent="0.35">
      <c r="A10" s="9"/>
      <c r="B10" s="55"/>
      <c r="C10" s="11" t="s">
        <v>61</v>
      </c>
      <c r="D10" s="11" t="s">
        <v>25</v>
      </c>
      <c r="E10" s="11" t="s">
        <v>61</v>
      </c>
      <c r="F10" s="11" t="s">
        <v>25</v>
      </c>
      <c r="G10" s="11" t="s">
        <v>62</v>
      </c>
      <c r="H10" s="11" t="s">
        <v>25</v>
      </c>
      <c r="I10" s="11" t="s">
        <v>62</v>
      </c>
      <c r="J10" s="48" t="s">
        <v>25</v>
      </c>
    </row>
    <row r="11" spans="1:10" x14ac:dyDescent="0.3">
      <c r="A11" s="28" t="s">
        <v>0</v>
      </c>
      <c r="B11" s="12" t="s">
        <v>27</v>
      </c>
      <c r="C11" s="24">
        <f>FBiH!C11+RS!C11</f>
        <v>11293</v>
      </c>
      <c r="D11" s="46">
        <f t="shared" ref="D11:D34" si="0">C11/C$35*100</f>
        <v>10.020941665039842</v>
      </c>
      <c r="E11" s="24">
        <f>FBiH!E11+RS!E11</f>
        <v>15692361.98</v>
      </c>
      <c r="F11" s="43">
        <f t="shared" ref="F11:F34" si="1">E11/E$35*100</f>
        <v>5.853258287185052</v>
      </c>
      <c r="G11" s="24">
        <f>FBiH!G11+RS!G11</f>
        <v>11193</v>
      </c>
      <c r="H11" s="46">
        <f t="shared" ref="H11:H34" si="2">G11/G$35*100</f>
        <v>9.1172709278552055</v>
      </c>
      <c r="I11" s="24">
        <f>FBiH!I11+RS!I11</f>
        <v>14500844.26</v>
      </c>
      <c r="J11" s="43">
        <f>I11/I$35*100</f>
        <v>5.0522349824697015</v>
      </c>
    </row>
    <row r="12" spans="1:10" x14ac:dyDescent="0.3">
      <c r="A12" s="29" t="s">
        <v>1</v>
      </c>
      <c r="B12" s="12" t="s">
        <v>28</v>
      </c>
      <c r="C12" s="24">
        <f>FBiH!C12+RS!C12</f>
        <v>23589</v>
      </c>
      <c r="D12" s="46">
        <f t="shared" si="0"/>
        <v>20.931904094272987</v>
      </c>
      <c r="E12" s="24">
        <f>FBiH!E12+RS!E12</f>
        <v>5145317.18</v>
      </c>
      <c r="F12" s="43">
        <f t="shared" si="1"/>
        <v>1.9192056914322224</v>
      </c>
      <c r="G12" s="24">
        <f>FBiH!G12+RS!G12</f>
        <v>26805</v>
      </c>
      <c r="H12" s="46">
        <f t="shared" si="2"/>
        <v>21.834043350411754</v>
      </c>
      <c r="I12" s="24">
        <f>FBiH!I12+RS!I12</f>
        <v>6201296.0899999999</v>
      </c>
      <c r="J12" s="43">
        <f>I12/I$35*100</f>
        <v>2.1605917890570172</v>
      </c>
    </row>
    <row r="13" spans="1:10" x14ac:dyDescent="0.3">
      <c r="A13" s="29" t="s">
        <v>2</v>
      </c>
      <c r="B13" s="12" t="s">
        <v>29</v>
      </c>
      <c r="C13" s="24">
        <f>FBiH!C13+RS!C13</f>
        <v>18002</v>
      </c>
      <c r="D13" s="46">
        <f t="shared" si="0"/>
        <v>15.974231103696738</v>
      </c>
      <c r="E13" s="24">
        <f>FBiH!E13+RS!E13</f>
        <v>42066145.240000002</v>
      </c>
      <c r="F13" s="43">
        <f t="shared" si="1"/>
        <v>15.690691659405632</v>
      </c>
      <c r="G13" s="24">
        <f>FBiH!G13+RS!G13</f>
        <v>19853</v>
      </c>
      <c r="H13" s="46">
        <f t="shared" si="2"/>
        <v>16.171283814054267</v>
      </c>
      <c r="I13" s="24">
        <f>FBiH!I13+RS!I13</f>
        <v>49900843.189999998</v>
      </c>
      <c r="J13" s="43">
        <f t="shared" ref="J13:J34" si="3">I13/I$35*100</f>
        <v>17.385938439094232</v>
      </c>
    </row>
    <row r="14" spans="1:10" x14ac:dyDescent="0.3">
      <c r="A14" s="29" t="s">
        <v>3</v>
      </c>
      <c r="B14" s="12" t="s">
        <v>30</v>
      </c>
      <c r="C14" s="24">
        <f>FBiH!C14+RS!C14</f>
        <v>0</v>
      </c>
      <c r="D14" s="46">
        <f t="shared" si="0"/>
        <v>0</v>
      </c>
      <c r="E14" s="24">
        <f>FBiH!E14+RS!E14</f>
        <v>0</v>
      </c>
      <c r="F14" s="43">
        <f t="shared" si="1"/>
        <v>0</v>
      </c>
      <c r="G14" s="24">
        <f>FBiH!G14+RS!G14</f>
        <v>2</v>
      </c>
      <c r="H14" s="46">
        <f t="shared" si="2"/>
        <v>1.6291022831868499E-3</v>
      </c>
      <c r="I14" s="24">
        <f>FBiH!I14+RS!I14</f>
        <v>434.58</v>
      </c>
      <c r="J14" s="43">
        <f t="shared" si="3"/>
        <v>1.5141189294323769E-4</v>
      </c>
    </row>
    <row r="15" spans="1:10" x14ac:dyDescent="0.3">
      <c r="A15" s="29" t="s">
        <v>4</v>
      </c>
      <c r="B15" s="12" t="s">
        <v>31</v>
      </c>
      <c r="C15" s="24">
        <f>FBiH!C15+RS!C15</f>
        <v>0</v>
      </c>
      <c r="D15" s="46">
        <f t="shared" si="0"/>
        <v>0</v>
      </c>
      <c r="E15" s="24">
        <f>FBiH!E15+RS!E15</f>
        <v>0</v>
      </c>
      <c r="F15" s="43">
        <f t="shared" si="1"/>
        <v>0</v>
      </c>
      <c r="G15" s="24">
        <f>FBiH!G15+RS!G15</f>
        <v>2</v>
      </c>
      <c r="H15" s="46">
        <f t="shared" si="2"/>
        <v>1.6291022831868499E-3</v>
      </c>
      <c r="I15" s="24">
        <f>FBiH!I15+RS!I15</f>
        <v>14115</v>
      </c>
      <c r="J15" s="43">
        <f t="shared" si="3"/>
        <v>4.9178030946978694E-3</v>
      </c>
    </row>
    <row r="16" spans="1:10" x14ac:dyDescent="0.3">
      <c r="A16" s="29" t="s">
        <v>5</v>
      </c>
      <c r="B16" s="12" t="s">
        <v>32</v>
      </c>
      <c r="C16" s="24">
        <f>FBiH!C16+RS!C16</f>
        <v>3</v>
      </c>
      <c r="D16" s="46">
        <f t="shared" si="0"/>
        <v>2.6620760643867466E-3</v>
      </c>
      <c r="E16" s="24">
        <f>FBiH!E16+RS!E16</f>
        <v>250570.06</v>
      </c>
      <c r="F16" s="43">
        <f t="shared" si="1"/>
        <v>9.3462748443141369E-2</v>
      </c>
      <c r="G16" s="24">
        <f>FBiH!G16+RS!G16</f>
        <v>0</v>
      </c>
      <c r="H16" s="46">
        <f t="shared" si="2"/>
        <v>0</v>
      </c>
      <c r="I16" s="24">
        <f>FBiH!I16+RS!I16</f>
        <v>0</v>
      </c>
      <c r="J16" s="43">
        <f t="shared" si="3"/>
        <v>0</v>
      </c>
    </row>
    <row r="17" spans="1:10" x14ac:dyDescent="0.3">
      <c r="A17" s="29" t="s">
        <v>6</v>
      </c>
      <c r="B17" s="12" t="s">
        <v>33</v>
      </c>
      <c r="C17" s="24">
        <f>FBiH!C17+RS!C17</f>
        <v>188</v>
      </c>
      <c r="D17" s="46">
        <f t="shared" si="0"/>
        <v>0.1668234333682361</v>
      </c>
      <c r="E17" s="24">
        <f>FBiH!E17+RS!E17</f>
        <v>391741.57</v>
      </c>
      <c r="F17" s="43">
        <f t="shared" si="1"/>
        <v>0.14611978706327186</v>
      </c>
      <c r="G17" s="24">
        <f>FBiH!G17+RS!G17</f>
        <v>197</v>
      </c>
      <c r="H17" s="46">
        <f t="shared" si="2"/>
        <v>0.16046657489390473</v>
      </c>
      <c r="I17" s="24">
        <f>FBiH!I17+RS!I17</f>
        <v>167403.96</v>
      </c>
      <c r="J17" s="43">
        <f t="shared" si="3"/>
        <v>5.8325165607699493E-2</v>
      </c>
    </row>
    <row r="18" spans="1:10" x14ac:dyDescent="0.3">
      <c r="A18" s="29" t="s">
        <v>7</v>
      </c>
      <c r="B18" s="12" t="s">
        <v>34</v>
      </c>
      <c r="C18" s="24">
        <f>FBiH!C18+RS!C18</f>
        <v>1975</v>
      </c>
      <c r="D18" s="46">
        <f t="shared" si="0"/>
        <v>1.7525334090546081</v>
      </c>
      <c r="E18" s="24">
        <f>FBiH!E18+RS!E18</f>
        <v>11141606.92</v>
      </c>
      <c r="F18" s="43">
        <f t="shared" si="1"/>
        <v>4.1558245419118425</v>
      </c>
      <c r="G18" s="24">
        <f>FBiH!G18+RS!G18</f>
        <v>2015</v>
      </c>
      <c r="H18" s="46">
        <f t="shared" si="2"/>
        <v>1.6413205503107515</v>
      </c>
      <c r="I18" s="24">
        <f>FBiH!I18+RS!I18</f>
        <v>11789050.369999999</v>
      </c>
      <c r="J18" s="43">
        <f t="shared" si="3"/>
        <v>4.107419652365218</v>
      </c>
    </row>
    <row r="19" spans="1:10" x14ac:dyDescent="0.3">
      <c r="A19" s="29" t="s">
        <v>8</v>
      </c>
      <c r="B19" s="12" t="s">
        <v>35</v>
      </c>
      <c r="C19" s="24">
        <f>FBiH!C19+RS!C19</f>
        <v>2061</v>
      </c>
      <c r="D19" s="46">
        <f t="shared" si="0"/>
        <v>1.8288462562336947</v>
      </c>
      <c r="E19" s="24">
        <f>FBiH!E19+RS!E19</f>
        <v>7943709.2100000009</v>
      </c>
      <c r="F19" s="43">
        <f t="shared" si="1"/>
        <v>2.9630072148272433</v>
      </c>
      <c r="G19" s="24">
        <f>FBiH!G19+RS!G19</f>
        <v>2329</v>
      </c>
      <c r="H19" s="46">
        <f t="shared" si="2"/>
        <v>1.8970896087710867</v>
      </c>
      <c r="I19" s="24">
        <f>FBiH!I19+RS!I19</f>
        <v>6835081.4800000004</v>
      </c>
      <c r="J19" s="43">
        <f t="shared" si="3"/>
        <v>2.3814087746975625</v>
      </c>
    </row>
    <row r="20" spans="1:10" s="18" customFormat="1" x14ac:dyDescent="0.3">
      <c r="A20" s="29" t="s">
        <v>9</v>
      </c>
      <c r="B20" s="12" t="s">
        <v>36</v>
      </c>
      <c r="C20" s="24">
        <f>FBiH!C20+RS!C20</f>
        <v>38077</v>
      </c>
      <c r="D20" s="46">
        <f t="shared" si="0"/>
        <v>33.787956767884715</v>
      </c>
      <c r="E20" s="24">
        <f>FBiH!E20+RS!E20</f>
        <v>111965509.36999999</v>
      </c>
      <c r="F20" s="43">
        <f t="shared" si="1"/>
        <v>41.763186857027115</v>
      </c>
      <c r="G20" s="24">
        <f>FBiH!G20+RS!G20</f>
        <v>41572</v>
      </c>
      <c r="H20" s="46">
        <f t="shared" si="2"/>
        <v>33.862520058321863</v>
      </c>
      <c r="I20" s="24">
        <f>FBiH!I20+RS!I20</f>
        <v>121834916.64</v>
      </c>
      <c r="J20" s="43">
        <f t="shared" si="3"/>
        <v>42.44846830283025</v>
      </c>
    </row>
    <row r="21" spans="1:10" s="18" customFormat="1" x14ac:dyDescent="0.3">
      <c r="A21" s="29" t="s">
        <v>10</v>
      </c>
      <c r="B21" s="12" t="s">
        <v>37</v>
      </c>
      <c r="C21" s="24">
        <f>FBiH!C21+RS!C21</f>
        <v>0</v>
      </c>
      <c r="D21" s="46">
        <f t="shared" si="0"/>
        <v>0</v>
      </c>
      <c r="E21" s="24">
        <f>FBiH!E21+RS!E21</f>
        <v>0</v>
      </c>
      <c r="F21" s="43">
        <f t="shared" si="1"/>
        <v>0</v>
      </c>
      <c r="G21" s="24">
        <f>FBiH!G21+RS!G21</f>
        <v>1</v>
      </c>
      <c r="H21" s="46">
        <f t="shared" si="2"/>
        <v>8.1455114159342497E-4</v>
      </c>
      <c r="I21" s="24">
        <f>FBiH!I21+RS!I21</f>
        <v>815.7</v>
      </c>
      <c r="J21" s="43">
        <f t="shared" si="3"/>
        <v>2.8419780264577062E-4</v>
      </c>
    </row>
    <row r="22" spans="1:10" x14ac:dyDescent="0.3">
      <c r="A22" s="29" t="s">
        <v>11</v>
      </c>
      <c r="B22" s="12" t="s">
        <v>38</v>
      </c>
      <c r="C22" s="24">
        <f>FBiH!C22+RS!C22</f>
        <v>0</v>
      </c>
      <c r="D22" s="46">
        <f t="shared" si="0"/>
        <v>0</v>
      </c>
      <c r="E22" s="24">
        <f>FBiH!E22+RS!E22</f>
        <v>474</v>
      </c>
      <c r="F22" s="43">
        <f t="shared" si="1"/>
        <v>1.7680221955507775E-4</v>
      </c>
      <c r="G22" s="24">
        <f>FBiH!G22+RS!G22</f>
        <v>0</v>
      </c>
      <c r="H22" s="46">
        <f t="shared" si="2"/>
        <v>0</v>
      </c>
      <c r="I22" s="24">
        <f>FBiH!I22+RS!I22</f>
        <v>0</v>
      </c>
      <c r="J22" s="43">
        <f t="shared" si="3"/>
        <v>0</v>
      </c>
    </row>
    <row r="23" spans="1:10" x14ac:dyDescent="0.3">
      <c r="A23" s="29" t="s">
        <v>12</v>
      </c>
      <c r="B23" s="12" t="s">
        <v>39</v>
      </c>
      <c r="C23" s="24">
        <f>FBiH!C23+RS!C23</f>
        <v>1035</v>
      </c>
      <c r="D23" s="46">
        <f t="shared" si="0"/>
        <v>0.91841624221342744</v>
      </c>
      <c r="E23" s="24">
        <f>FBiH!E23+RS!E23</f>
        <v>1140637.6000000001</v>
      </c>
      <c r="F23" s="43">
        <f t="shared" si="1"/>
        <v>0.42545835313919195</v>
      </c>
      <c r="G23" s="24">
        <f>FBiH!G23+RS!G23</f>
        <v>1020</v>
      </c>
      <c r="H23" s="46">
        <f t="shared" si="2"/>
        <v>0.83084216442529335</v>
      </c>
      <c r="I23" s="24">
        <f>FBiH!I23+RS!I23</f>
        <v>1912113.96</v>
      </c>
      <c r="J23" s="43">
        <f t="shared" si="3"/>
        <v>0.66619907544477497</v>
      </c>
    </row>
    <row r="24" spans="1:10" x14ac:dyDescent="0.3">
      <c r="A24" s="29" t="s">
        <v>13</v>
      </c>
      <c r="B24" s="12" t="s">
        <v>40</v>
      </c>
      <c r="C24" s="24">
        <f>FBiH!C24+RS!C24</f>
        <v>438</v>
      </c>
      <c r="D24" s="46">
        <f t="shared" si="0"/>
        <v>0.388663105400465</v>
      </c>
      <c r="E24" s="24">
        <f>FBiH!E24+RS!E24</f>
        <v>1543190.94</v>
      </c>
      <c r="F24" s="43">
        <f t="shared" si="1"/>
        <v>0.5756109354204364</v>
      </c>
      <c r="G24" s="24">
        <f>FBiH!G24+RS!G24</f>
        <v>394</v>
      </c>
      <c r="H24" s="46">
        <f t="shared" si="2"/>
        <v>0.32093314978780946</v>
      </c>
      <c r="I24" s="24">
        <f>FBiH!I24+RS!I24</f>
        <v>3028745.8099999996</v>
      </c>
      <c r="J24" s="43">
        <f t="shared" si="3"/>
        <v>1.0552444574899895</v>
      </c>
    </row>
    <row r="25" spans="1:10" x14ac:dyDescent="0.3">
      <c r="A25" s="29" t="s">
        <v>14</v>
      </c>
      <c r="B25" s="12" t="s">
        <v>41</v>
      </c>
      <c r="C25" s="24">
        <f>FBiH!C25+RS!C25</f>
        <v>116</v>
      </c>
      <c r="D25" s="46">
        <f t="shared" si="0"/>
        <v>0.1029336078229542</v>
      </c>
      <c r="E25" s="24">
        <f>FBiH!E25+RS!E25</f>
        <v>178856</v>
      </c>
      <c r="F25" s="43">
        <f t="shared" si="1"/>
        <v>6.6713370845449343E-2</v>
      </c>
      <c r="G25" s="24">
        <f>FBiH!G25+RS!G25</f>
        <v>80</v>
      </c>
      <c r="H25" s="46">
        <f t="shared" si="2"/>
        <v>6.5164091327474E-2</v>
      </c>
      <c r="I25" s="24">
        <f>FBiH!I25+RS!I25</f>
        <v>110962</v>
      </c>
      <c r="J25" s="43">
        <f t="shared" si="3"/>
        <v>3.8660238540125048E-2</v>
      </c>
    </row>
    <row r="26" spans="1:10" x14ac:dyDescent="0.3">
      <c r="A26" s="29" t="s">
        <v>15</v>
      </c>
      <c r="B26" s="12" t="s">
        <v>42</v>
      </c>
      <c r="C26" s="24">
        <f>FBiH!C26+RS!C26</f>
        <v>2810</v>
      </c>
      <c r="D26" s="46">
        <f t="shared" si="0"/>
        <v>2.4934779136422525</v>
      </c>
      <c r="E26" s="24">
        <f>FBiH!E26+RS!E26</f>
        <v>626238.71999999997</v>
      </c>
      <c r="F26" s="43">
        <f t="shared" si="1"/>
        <v>0.23358733263149967</v>
      </c>
      <c r="G26" s="24">
        <f>FBiH!G26+RS!G26</f>
        <v>4569</v>
      </c>
      <c r="H26" s="46">
        <f t="shared" si="2"/>
        <v>3.721684165940359</v>
      </c>
      <c r="I26" s="24">
        <f>FBiH!I26+RS!I26</f>
        <v>1136526.04</v>
      </c>
      <c r="J26" s="43">
        <f t="shared" si="3"/>
        <v>0.39597671106742571</v>
      </c>
    </row>
    <row r="27" spans="1:10" x14ac:dyDescent="0.3">
      <c r="A27" s="29" t="s">
        <v>16</v>
      </c>
      <c r="B27" s="12" t="s">
        <v>43</v>
      </c>
      <c r="C27" s="24">
        <f>FBiH!C27+RS!C27</f>
        <v>0</v>
      </c>
      <c r="D27" s="46">
        <f t="shared" si="0"/>
        <v>0</v>
      </c>
      <c r="E27" s="24">
        <f>FBiH!E27+RS!E27</f>
        <v>0</v>
      </c>
      <c r="F27" s="43">
        <f t="shared" si="1"/>
        <v>0</v>
      </c>
      <c r="G27" s="24">
        <f>FBiH!G27+RS!G27</f>
        <v>1</v>
      </c>
      <c r="H27" s="46">
        <f t="shared" si="2"/>
        <v>8.1455114159342497E-4</v>
      </c>
      <c r="I27" s="24">
        <f>FBiH!I27+RS!I27</f>
        <v>200</v>
      </c>
      <c r="J27" s="43">
        <f>I27/I$35*100</f>
        <v>6.9681942539112567E-5</v>
      </c>
    </row>
    <row r="28" spans="1:10" x14ac:dyDescent="0.3">
      <c r="A28" s="29" t="s">
        <v>17</v>
      </c>
      <c r="B28" s="12" t="s">
        <v>44</v>
      </c>
      <c r="C28" s="24">
        <f>FBiH!C28+RS!C28</f>
        <v>286</v>
      </c>
      <c r="D28" s="46">
        <f t="shared" si="0"/>
        <v>0.25378458480486982</v>
      </c>
      <c r="E28" s="24">
        <f>FBiH!E28+RS!E28</f>
        <v>199204.02</v>
      </c>
      <c r="F28" s="43">
        <f t="shared" si="1"/>
        <v>7.4303191730578269E-2</v>
      </c>
      <c r="G28" s="24">
        <f>FBiH!G28+RS!G28</f>
        <v>424</v>
      </c>
      <c r="H28" s="46">
        <f t="shared" si="2"/>
        <v>0.34536968403561219</v>
      </c>
      <c r="I28" s="24">
        <f>FBiH!I28+RS!I28</f>
        <v>263082.07</v>
      </c>
      <c r="J28" s="43">
        <f t="shared" si="3"/>
        <v>9.1660348424053961E-2</v>
      </c>
    </row>
    <row r="29" spans="1:10" x14ac:dyDescent="0.3">
      <c r="A29" s="30" t="s">
        <v>23</v>
      </c>
      <c r="B29" s="6" t="s">
        <v>45</v>
      </c>
      <c r="C29" s="25">
        <f>SUM(C11:C28)</f>
        <v>99873</v>
      </c>
      <c r="D29" s="47">
        <f t="shared" si="0"/>
        <v>88.623174259499166</v>
      </c>
      <c r="E29" s="25">
        <f>SUM(E11:E28)</f>
        <v>198285562.80999997</v>
      </c>
      <c r="F29" s="44">
        <f t="shared" si="1"/>
        <v>73.960606773282223</v>
      </c>
      <c r="G29" s="25">
        <f>SUM(G11:G28)</f>
        <v>110457</v>
      </c>
      <c r="H29" s="47">
        <f t="shared" si="2"/>
        <v>89.972875446984929</v>
      </c>
      <c r="I29" s="25">
        <f>SUM(I11:I28)</f>
        <v>217696431.14999998</v>
      </c>
      <c r="J29" s="44">
        <f t="shared" si="3"/>
        <v>75.847551031820871</v>
      </c>
    </row>
    <row r="30" spans="1:10" x14ac:dyDescent="0.3">
      <c r="A30" s="31" t="s">
        <v>22</v>
      </c>
      <c r="B30" s="4" t="s">
        <v>46</v>
      </c>
      <c r="C30" s="24">
        <f>FBiH!C30+RS!C30</f>
        <v>10825</v>
      </c>
      <c r="D30" s="46">
        <f t="shared" si="0"/>
        <v>9.6056577989955088</v>
      </c>
      <c r="E30" s="24">
        <f>FBiH!E30+RS!E30</f>
        <v>66975650.07</v>
      </c>
      <c r="F30" s="43">
        <f t="shared" si="1"/>
        <v>24.981948498987762</v>
      </c>
      <c r="G30" s="24">
        <f>FBiH!G30+RS!G30</f>
        <v>10526</v>
      </c>
      <c r="H30" s="46">
        <f t="shared" si="2"/>
        <v>8.5739653164123908</v>
      </c>
      <c r="I30" s="24">
        <f>FBiH!I30+RS!I30</f>
        <v>66033049.950000003</v>
      </c>
      <c r="J30" s="43">
        <f>I30/I$35*100</f>
        <v>23.006555961491252</v>
      </c>
    </row>
    <row r="31" spans="1:10" x14ac:dyDescent="0.3">
      <c r="A31" s="31" t="s">
        <v>20</v>
      </c>
      <c r="B31" s="5" t="s">
        <v>47</v>
      </c>
      <c r="C31" s="24">
        <f>FBiH!C31+RS!C31</f>
        <v>26</v>
      </c>
      <c r="D31" s="46">
        <f t="shared" si="0"/>
        <v>2.3071325891351802E-2</v>
      </c>
      <c r="E31" s="24">
        <f>FBiH!E31+RS!E31</f>
        <v>180129.66</v>
      </c>
      <c r="F31" s="43">
        <f t="shared" si="1"/>
        <v>6.7188446615404032E-2</v>
      </c>
      <c r="G31" s="24">
        <f>FBiH!G31+RS!G31</f>
        <v>29</v>
      </c>
      <c r="H31" s="46">
        <f t="shared" si="2"/>
        <v>2.3621983106209325E-2</v>
      </c>
      <c r="I31" s="24">
        <f>FBiH!I31+RS!I31</f>
        <v>235415.4</v>
      </c>
      <c r="J31" s="43">
        <f t="shared" si="3"/>
        <v>8.2021011878111005E-2</v>
      </c>
    </row>
    <row r="32" spans="1:10" x14ac:dyDescent="0.3">
      <c r="A32" s="31" t="s">
        <v>21</v>
      </c>
      <c r="B32" s="15" t="s">
        <v>48</v>
      </c>
      <c r="C32" s="24">
        <f>FBiH!C32+RS!C32</f>
        <v>1970</v>
      </c>
      <c r="D32" s="46">
        <f t="shared" si="0"/>
        <v>1.7480966156139632</v>
      </c>
      <c r="E32" s="24">
        <f>FBiH!E32+RS!E32</f>
        <v>2654839.2799</v>
      </c>
      <c r="F32" s="43">
        <f t="shared" si="1"/>
        <v>0.99025628111460828</v>
      </c>
      <c r="G32" s="24">
        <f>FBiH!G32+RS!G32</f>
        <v>1755</v>
      </c>
      <c r="H32" s="46">
        <f t="shared" si="2"/>
        <v>1.4295372534964608</v>
      </c>
      <c r="I32" s="24">
        <f>FBiH!I32+RS!I32</f>
        <v>3053508.43</v>
      </c>
      <c r="J32" s="43">
        <f t="shared" si="3"/>
        <v>1.0638719948097792</v>
      </c>
    </row>
    <row r="33" spans="1:10" ht="15.75" customHeight="1" x14ac:dyDescent="0.3">
      <c r="A33" s="32" t="s">
        <v>19</v>
      </c>
      <c r="B33" s="15" t="s">
        <v>49</v>
      </c>
      <c r="C33" s="24">
        <f>FBiH!C33+RS!C33</f>
        <v>0</v>
      </c>
      <c r="D33" s="46">
        <f t="shared" si="0"/>
        <v>0</v>
      </c>
      <c r="E33" s="24">
        <f>FBiH!E33+RS!E33</f>
        <v>0</v>
      </c>
      <c r="F33" s="43">
        <f t="shared" si="1"/>
        <v>0</v>
      </c>
      <c r="G33" s="24">
        <f>FBiH!G33+RS!G33</f>
        <v>0</v>
      </c>
      <c r="H33" s="46">
        <f t="shared" si="2"/>
        <v>0</v>
      </c>
      <c r="I33" s="24">
        <f>FBiH!I33+RS!I33</f>
        <v>0</v>
      </c>
      <c r="J33" s="43">
        <f>I33/I$35*100</f>
        <v>0</v>
      </c>
    </row>
    <row r="34" spans="1:10" x14ac:dyDescent="0.3">
      <c r="A34" s="33" t="s">
        <v>18</v>
      </c>
      <c r="B34" s="7" t="s">
        <v>50</v>
      </c>
      <c r="C34" s="26">
        <f>SUM(C30:C33)</f>
        <v>12821</v>
      </c>
      <c r="D34" s="1">
        <f t="shared" si="0"/>
        <v>11.376825740500825</v>
      </c>
      <c r="E34" s="27">
        <f>SUM(E30:E33)</f>
        <v>69810619.009900004</v>
      </c>
      <c r="F34" s="42">
        <f t="shared" si="1"/>
        <v>26.03939322671777</v>
      </c>
      <c r="G34" s="26">
        <f>SUM(G30:G33)</f>
        <v>12310</v>
      </c>
      <c r="H34" s="1">
        <f t="shared" si="2"/>
        <v>10.027124553015062</v>
      </c>
      <c r="I34" s="27">
        <f>SUM(I30:I33)</f>
        <v>69321973.780000001</v>
      </c>
      <c r="J34" s="42">
        <f t="shared" si="3"/>
        <v>24.15244896817914</v>
      </c>
    </row>
    <row r="35" spans="1:10" x14ac:dyDescent="0.3">
      <c r="A35" s="16" t="s">
        <v>24</v>
      </c>
      <c r="B35" s="17" t="s">
        <v>51</v>
      </c>
      <c r="C35" s="52">
        <f>C29+C34</f>
        <v>112694</v>
      </c>
      <c r="D35" s="50">
        <f>D29+D34</f>
        <v>99.999999999999986</v>
      </c>
      <c r="E35" s="52">
        <f>E29+E34</f>
        <v>268096181.81989998</v>
      </c>
      <c r="F35" s="40">
        <f>(F29+F34)</f>
        <v>100</v>
      </c>
      <c r="G35" s="52">
        <f>G29+G34</f>
        <v>122767</v>
      </c>
      <c r="H35" s="50">
        <f>H29+H34</f>
        <v>99.999999999999986</v>
      </c>
      <c r="I35" s="52">
        <f>I29+I34</f>
        <v>287018404.92999995</v>
      </c>
      <c r="J35" s="40">
        <f>(J29+J34)</f>
        <v>100.00000000000001</v>
      </c>
    </row>
    <row r="38" spans="1:10" x14ac:dyDescent="0.3">
      <c r="C38" s="19"/>
      <c r="E38" s="21"/>
      <c r="G38" s="19"/>
      <c r="I38" s="21"/>
    </row>
    <row r="39" spans="1:10" x14ac:dyDescent="0.3">
      <c r="C39" s="19"/>
      <c r="E39" s="21"/>
      <c r="G39" s="19"/>
      <c r="I39" s="21"/>
    </row>
    <row r="41" spans="1:10" x14ac:dyDescent="0.3">
      <c r="E41" s="21"/>
      <c r="F41" s="21"/>
      <c r="I41" s="21"/>
      <c r="J41" s="21"/>
    </row>
    <row r="42" spans="1:10" x14ac:dyDescent="0.3">
      <c r="C42" s="23"/>
      <c r="G42" s="23"/>
    </row>
    <row r="43" spans="1:10" x14ac:dyDescent="0.3">
      <c r="E43" s="21"/>
      <c r="I43" s="21"/>
    </row>
    <row r="44" spans="1:10" x14ac:dyDescent="0.3">
      <c r="C44" s="19"/>
      <c r="G44" s="19"/>
    </row>
    <row r="45" spans="1:10" x14ac:dyDescent="0.3">
      <c r="B45" s="19"/>
    </row>
  </sheetData>
  <mergeCells count="5">
    <mergeCell ref="C8:D8"/>
    <mergeCell ref="E8:F8"/>
    <mergeCell ref="B8:B10"/>
    <mergeCell ref="G8:H8"/>
    <mergeCell ref="I8:J8"/>
  </mergeCells>
  <pageMargins left="0.39370078740157483" right="0.39370078740157483" top="0.78740157480314965" bottom="0.78740157480314965" header="0.31496062992125984" footer="0.31496062992125984"/>
  <pageSetup paperSize="9" scale="80" orientation="landscape" r:id="rId1"/>
  <headerFooter>
    <oddHeader>&amp;L&amp;G&amp;CStatistika tržišta osiguranja&amp;RMjesečni izvještaj</oddHeader>
    <oddFooter>&amp;CU izvještaj su uključeni podaci zaključno sa 31.08.2024. godine.</oddFooter>
  </headerFooter>
  <ignoredErrors>
    <ignoredError sqref="A11:A28 A34" numberStoredAsText="1"/>
    <ignoredError sqref="A29:A30 A35" twoDigitTextYear="1" numberStoredAsText="1"/>
    <ignoredError sqref="D29 D34 F29:F35 G12:G34 I11:I34" formula="1"/>
    <ignoredError sqref="H11:H28 J13:J26 H35 J28:J29 J31:J32 J34:J35" evalError="1"/>
    <ignoredError sqref="H29:H34" evalError="1" formula="1"/>
  </ignoredError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45"/>
  <sheetViews>
    <sheetView showGridLines="0" showRuler="0" view="pageLayout" zoomScale="70" zoomScaleNormal="70" zoomScalePageLayoutView="70" workbookViewId="0">
      <selection activeCell="A5" sqref="A5"/>
    </sheetView>
  </sheetViews>
  <sheetFormatPr defaultColWidth="3.109375" defaultRowHeight="14.4" x14ac:dyDescent="0.3"/>
  <cols>
    <col min="1" max="1" width="8.44140625" customWidth="1"/>
    <col min="2" max="2" width="53.5546875" customWidth="1"/>
    <col min="3" max="4" width="12.33203125" customWidth="1"/>
    <col min="5" max="5" width="15.44140625" customWidth="1"/>
    <col min="6" max="6" width="10" customWidth="1"/>
    <col min="7" max="8" width="12.33203125" customWidth="1"/>
    <col min="9" max="9" width="15.44140625" customWidth="1"/>
    <col min="10" max="10" width="10" customWidth="1"/>
  </cols>
  <sheetData>
    <row r="1" spans="1:10" x14ac:dyDescent="0.3">
      <c r="B1" s="20"/>
    </row>
    <row r="5" spans="1:10" x14ac:dyDescent="0.3">
      <c r="A5" s="34" t="s">
        <v>57</v>
      </c>
      <c r="C5" s="14"/>
      <c r="D5" s="2"/>
      <c r="E5" s="2"/>
      <c r="F5" s="2"/>
      <c r="G5" s="14"/>
      <c r="H5" s="2"/>
      <c r="I5" s="2"/>
      <c r="J5" s="2"/>
    </row>
    <row r="6" spans="1:10" x14ac:dyDescent="0.3">
      <c r="C6" s="3"/>
      <c r="D6" s="3"/>
      <c r="E6" s="3"/>
      <c r="F6" s="3"/>
      <c r="G6" s="3"/>
      <c r="H6" s="3"/>
      <c r="I6" s="3"/>
      <c r="J6" s="3"/>
    </row>
    <row r="7" spans="1:10" ht="15" thickBot="1" x14ac:dyDescent="0.35">
      <c r="C7" s="3"/>
      <c r="D7" s="3"/>
      <c r="E7" s="3"/>
      <c r="F7" s="3"/>
      <c r="G7" s="3"/>
      <c r="H7" s="3"/>
      <c r="I7" s="3"/>
      <c r="J7" s="3"/>
    </row>
    <row r="8" spans="1:10" ht="18" customHeight="1" x14ac:dyDescent="0.3">
      <c r="A8" s="36"/>
      <c r="B8" s="57" t="s">
        <v>26</v>
      </c>
      <c r="C8" s="57"/>
      <c r="D8" s="57"/>
      <c r="E8" s="57"/>
      <c r="F8" s="57"/>
      <c r="G8" s="57"/>
      <c r="H8" s="57"/>
      <c r="I8" s="57"/>
      <c r="J8" s="58"/>
    </row>
    <row r="9" spans="1:10" ht="38.25" customHeight="1" x14ac:dyDescent="0.3">
      <c r="A9" s="37" t="s">
        <v>52</v>
      </c>
      <c r="B9" s="54"/>
      <c r="C9" s="35" t="s">
        <v>54</v>
      </c>
      <c r="D9" s="35" t="s">
        <v>53</v>
      </c>
      <c r="E9" s="35" t="s">
        <v>55</v>
      </c>
      <c r="F9" s="35" t="s">
        <v>53</v>
      </c>
      <c r="G9" s="35" t="s">
        <v>54</v>
      </c>
      <c r="H9" s="35" t="s">
        <v>53</v>
      </c>
      <c r="I9" s="35" t="s">
        <v>55</v>
      </c>
      <c r="J9" s="38" t="s">
        <v>53</v>
      </c>
    </row>
    <row r="10" spans="1:10" ht="31.5" customHeight="1" thickBot="1" x14ac:dyDescent="0.35">
      <c r="A10" s="39"/>
      <c r="B10" s="55"/>
      <c r="C10" s="11" t="s">
        <v>61</v>
      </c>
      <c r="D10" s="11" t="s">
        <v>25</v>
      </c>
      <c r="E10" s="11" t="s">
        <v>61</v>
      </c>
      <c r="F10" s="11" t="s">
        <v>25</v>
      </c>
      <c r="G10" s="11" t="s">
        <v>62</v>
      </c>
      <c r="H10" s="11" t="s">
        <v>25</v>
      </c>
      <c r="I10" s="11" t="s">
        <v>62</v>
      </c>
      <c r="J10" s="48" t="s">
        <v>25</v>
      </c>
    </row>
    <row r="11" spans="1:10" x14ac:dyDescent="0.3">
      <c r="A11" s="29" t="s">
        <v>0</v>
      </c>
      <c r="B11" s="12" t="s">
        <v>27</v>
      </c>
      <c r="C11" s="24">
        <v>7131</v>
      </c>
      <c r="D11" s="46">
        <f t="shared" ref="D11:D34" si="0">C11/C$35*100</f>
        <v>7.93082355558027</v>
      </c>
      <c r="E11" s="24">
        <v>10641393</v>
      </c>
      <c r="F11" s="45">
        <f>E11/E$35*100</f>
        <v>5.4327927802897698</v>
      </c>
      <c r="G11" s="24">
        <v>6884</v>
      </c>
      <c r="H11" s="46">
        <f t="shared" ref="H11:H34" si="1">G11/G$35*100</f>
        <v>7.0239880824839052</v>
      </c>
      <c r="I11" s="24">
        <v>9294068</v>
      </c>
      <c r="J11" s="45">
        <f>I11/I$35*100</f>
        <v>4.3617524471392226</v>
      </c>
    </row>
    <row r="12" spans="1:10" x14ac:dyDescent="0.3">
      <c r="A12" s="29" t="s">
        <v>1</v>
      </c>
      <c r="B12" s="12" t="s">
        <v>28</v>
      </c>
      <c r="C12" s="24">
        <v>22902</v>
      </c>
      <c r="D12" s="46">
        <f t="shared" si="0"/>
        <v>25.470722348885054</v>
      </c>
      <c r="E12" s="24">
        <v>4729939</v>
      </c>
      <c r="F12" s="43">
        <f t="shared" ref="F12" si="2">E12/E$35*100</f>
        <v>2.4147946091654551</v>
      </c>
      <c r="G12" s="24">
        <v>26001</v>
      </c>
      <c r="H12" s="46">
        <f t="shared" si="1"/>
        <v>26.529737671798951</v>
      </c>
      <c r="I12" s="24">
        <v>5563255</v>
      </c>
      <c r="J12" s="43">
        <f t="shared" ref="J12:J13" si="3">I12/I$35*100</f>
        <v>2.6108633066069151</v>
      </c>
    </row>
    <row r="13" spans="1:10" x14ac:dyDescent="0.3">
      <c r="A13" s="29" t="s">
        <v>2</v>
      </c>
      <c r="B13" s="12" t="s">
        <v>29</v>
      </c>
      <c r="C13" s="24">
        <v>14044</v>
      </c>
      <c r="D13" s="46">
        <f t="shared" si="0"/>
        <v>15.61919590724573</v>
      </c>
      <c r="E13" s="24">
        <v>33718604</v>
      </c>
      <c r="F13" s="43">
        <f t="shared" ref="F13" si="4">E13/E$35*100</f>
        <v>17.214493287922899</v>
      </c>
      <c r="G13" s="24">
        <v>15474</v>
      </c>
      <c r="H13" s="46">
        <f t="shared" si="1"/>
        <v>15.788668156356177</v>
      </c>
      <c r="I13" s="24">
        <v>39643629</v>
      </c>
      <c r="J13" s="43">
        <f t="shared" si="3"/>
        <v>18.604952729443067</v>
      </c>
    </row>
    <row r="14" spans="1:10" x14ac:dyDescent="0.3">
      <c r="A14" s="29" t="s">
        <v>3</v>
      </c>
      <c r="B14" s="12" t="s">
        <v>30</v>
      </c>
      <c r="C14" s="24">
        <v>0</v>
      </c>
      <c r="D14" s="46">
        <f t="shared" si="0"/>
        <v>0</v>
      </c>
      <c r="E14" s="24">
        <v>0</v>
      </c>
      <c r="F14" s="43">
        <f>E14/E$35*100</f>
        <v>0</v>
      </c>
      <c r="G14" s="24">
        <v>0</v>
      </c>
      <c r="H14" s="46">
        <f t="shared" si="1"/>
        <v>0</v>
      </c>
      <c r="I14" s="24">
        <v>0</v>
      </c>
      <c r="J14" s="43">
        <f>I14/I$35*100</f>
        <v>0</v>
      </c>
    </row>
    <row r="15" spans="1:10" x14ac:dyDescent="0.3">
      <c r="A15" s="29" t="s">
        <v>4</v>
      </c>
      <c r="B15" s="12" t="s">
        <v>31</v>
      </c>
      <c r="C15" s="24">
        <v>0</v>
      </c>
      <c r="D15" s="46">
        <f t="shared" si="0"/>
        <v>0</v>
      </c>
      <c r="E15" s="24">
        <v>0</v>
      </c>
      <c r="F15" s="43">
        <f t="shared" ref="F15" si="5">E15/E$35*100</f>
        <v>0</v>
      </c>
      <c r="G15" s="24">
        <v>2</v>
      </c>
      <c r="H15" s="46">
        <f t="shared" si="1"/>
        <v>2.0406705643474447E-3</v>
      </c>
      <c r="I15" s="24">
        <v>14115</v>
      </c>
      <c r="J15" s="43">
        <f t="shared" ref="J15:J17" si="6">I15/I$35*100</f>
        <v>6.6242398690616565E-3</v>
      </c>
    </row>
    <row r="16" spans="1:10" x14ac:dyDescent="0.3">
      <c r="A16" s="29" t="s">
        <v>5</v>
      </c>
      <c r="B16" s="12" t="s">
        <v>32</v>
      </c>
      <c r="C16" s="24">
        <v>2</v>
      </c>
      <c r="D16" s="46">
        <f t="shared" si="0"/>
        <v>2.2243229716954901E-3</v>
      </c>
      <c r="E16" s="24">
        <v>86857</v>
      </c>
      <c r="F16" s="43">
        <f t="shared" ref="F16" si="7">E16/E$35*100</f>
        <v>4.4343450384515308E-2</v>
      </c>
      <c r="G16" s="24">
        <v>0</v>
      </c>
      <c r="H16" s="46">
        <f t="shared" si="1"/>
        <v>0</v>
      </c>
      <c r="I16" s="24">
        <v>0</v>
      </c>
      <c r="J16" s="43">
        <f t="shared" si="6"/>
        <v>0</v>
      </c>
    </row>
    <row r="17" spans="1:10" x14ac:dyDescent="0.3">
      <c r="A17" s="29" t="s">
        <v>6</v>
      </c>
      <c r="B17" s="12" t="s">
        <v>33</v>
      </c>
      <c r="C17" s="24">
        <v>173</v>
      </c>
      <c r="D17" s="46">
        <f t="shared" si="0"/>
        <v>0.1924039370516599</v>
      </c>
      <c r="E17" s="24">
        <v>181826</v>
      </c>
      <c r="F17" s="43">
        <f t="shared" ref="F17" si="8">E17/E$35*100</f>
        <v>9.2828352459961544E-2</v>
      </c>
      <c r="G17" s="24">
        <v>190</v>
      </c>
      <c r="H17" s="46">
        <f t="shared" si="1"/>
        <v>0.19386370361300723</v>
      </c>
      <c r="I17" s="24">
        <v>165599</v>
      </c>
      <c r="J17" s="43">
        <f t="shared" si="6"/>
        <v>7.7716436278904802E-2</v>
      </c>
    </row>
    <row r="18" spans="1:10" x14ac:dyDescent="0.3">
      <c r="A18" s="29" t="s">
        <v>7</v>
      </c>
      <c r="B18" s="12" t="s">
        <v>34</v>
      </c>
      <c r="C18" s="24">
        <v>1703</v>
      </c>
      <c r="D18" s="46">
        <f t="shared" si="0"/>
        <v>1.89401101039871</v>
      </c>
      <c r="E18" s="24">
        <v>6048796</v>
      </c>
      <c r="F18" s="43">
        <f>E18/E$35*100</f>
        <v>3.0881159297702507</v>
      </c>
      <c r="G18" s="24">
        <v>1741</v>
      </c>
      <c r="H18" s="46">
        <f t="shared" si="1"/>
        <v>1.7764037262644503</v>
      </c>
      <c r="I18" s="24">
        <v>9096805</v>
      </c>
      <c r="J18" s="43">
        <f>I18/I$35*100</f>
        <v>4.2691759378022969</v>
      </c>
    </row>
    <row r="19" spans="1:10" x14ac:dyDescent="0.3">
      <c r="A19" s="29" t="s">
        <v>8</v>
      </c>
      <c r="B19" s="12" t="s">
        <v>35</v>
      </c>
      <c r="C19" s="24">
        <v>1468</v>
      </c>
      <c r="D19" s="46">
        <f t="shared" si="0"/>
        <v>1.6326530612244898</v>
      </c>
      <c r="E19" s="24">
        <v>3284173</v>
      </c>
      <c r="F19" s="43">
        <f t="shared" ref="F19" si="9">E19/E$35*100</f>
        <v>1.6766819309861587</v>
      </c>
      <c r="G19" s="24">
        <v>1593</v>
      </c>
      <c r="H19" s="46">
        <f t="shared" si="1"/>
        <v>1.6253941045027396</v>
      </c>
      <c r="I19" s="24">
        <v>5043012</v>
      </c>
      <c r="J19" s="43">
        <f t="shared" ref="J19:J22" si="10">I19/I$35*100</f>
        <v>2.3667106730822782</v>
      </c>
    </row>
    <row r="20" spans="1:10" s="18" customFormat="1" x14ac:dyDescent="0.3">
      <c r="A20" s="29" t="s">
        <v>9</v>
      </c>
      <c r="B20" s="12" t="s">
        <v>36</v>
      </c>
      <c r="C20" s="24">
        <v>26976</v>
      </c>
      <c r="D20" s="46">
        <f t="shared" si="0"/>
        <v>30.001668242228774</v>
      </c>
      <c r="E20" s="24">
        <v>74473354</v>
      </c>
      <c r="F20" s="43">
        <f t="shared" ref="F20" si="11">E20/E$35*100</f>
        <v>38.021178236267019</v>
      </c>
      <c r="G20" s="24">
        <v>29260</v>
      </c>
      <c r="H20" s="46">
        <f t="shared" si="1"/>
        <v>29.855010356403117</v>
      </c>
      <c r="I20" s="24">
        <v>80738726</v>
      </c>
      <c r="J20" s="43">
        <f t="shared" si="10"/>
        <v>37.89108662744917</v>
      </c>
    </row>
    <row r="21" spans="1:10" s="18" customFormat="1" x14ac:dyDescent="0.3">
      <c r="A21" s="29" t="s">
        <v>10</v>
      </c>
      <c r="B21" s="12" t="s">
        <v>37</v>
      </c>
      <c r="C21" s="24">
        <v>0</v>
      </c>
      <c r="D21" s="46">
        <f t="shared" si="0"/>
        <v>0</v>
      </c>
      <c r="E21" s="24">
        <v>0</v>
      </c>
      <c r="F21" s="43">
        <f t="shared" ref="F21" si="12">E21/E$35*100</f>
        <v>0</v>
      </c>
      <c r="G21" s="24">
        <v>0</v>
      </c>
      <c r="H21" s="46">
        <f t="shared" si="1"/>
        <v>0</v>
      </c>
      <c r="I21" s="24">
        <v>0</v>
      </c>
      <c r="J21" s="43">
        <f t="shared" si="10"/>
        <v>0</v>
      </c>
    </row>
    <row r="22" spans="1:10" x14ac:dyDescent="0.3">
      <c r="A22" s="29" t="s">
        <v>11</v>
      </c>
      <c r="B22" s="12" t="s">
        <v>38</v>
      </c>
      <c r="C22" s="24">
        <v>0</v>
      </c>
      <c r="D22" s="46">
        <f t="shared" si="0"/>
        <v>0</v>
      </c>
      <c r="E22" s="24">
        <v>474</v>
      </c>
      <c r="F22" s="43">
        <f t="shared" ref="F22" si="13">E22/E$35*100</f>
        <v>2.4199310915942591E-4</v>
      </c>
      <c r="G22" s="24">
        <v>0</v>
      </c>
      <c r="H22" s="46">
        <f t="shared" si="1"/>
        <v>0</v>
      </c>
      <c r="I22" s="24">
        <v>0</v>
      </c>
      <c r="J22" s="43">
        <f t="shared" si="10"/>
        <v>0</v>
      </c>
    </row>
    <row r="23" spans="1:10" x14ac:dyDescent="0.3">
      <c r="A23" s="29" t="s">
        <v>12</v>
      </c>
      <c r="B23" s="12" t="s">
        <v>39</v>
      </c>
      <c r="C23" s="24">
        <v>788</v>
      </c>
      <c r="D23" s="46">
        <f t="shared" si="0"/>
        <v>0.87638325084802315</v>
      </c>
      <c r="E23" s="24">
        <v>921209</v>
      </c>
      <c r="F23" s="43">
        <f>E23/E$35*100</f>
        <v>0.47030850231148857</v>
      </c>
      <c r="G23" s="24">
        <v>801</v>
      </c>
      <c r="H23" s="46">
        <f t="shared" si="1"/>
        <v>0.81728856102115166</v>
      </c>
      <c r="I23" s="24">
        <v>1579296</v>
      </c>
      <c r="J23" s="43">
        <f>I23/I$35*100</f>
        <v>0.7411714862380161</v>
      </c>
    </row>
    <row r="24" spans="1:10" x14ac:dyDescent="0.3">
      <c r="A24" s="29" t="s">
        <v>13</v>
      </c>
      <c r="B24" s="12" t="s">
        <v>40</v>
      </c>
      <c r="C24" s="24">
        <v>345</v>
      </c>
      <c r="D24" s="46">
        <f t="shared" si="0"/>
        <v>0.38369571261747204</v>
      </c>
      <c r="E24" s="24">
        <v>1024537</v>
      </c>
      <c r="F24" s="43">
        <f t="shared" ref="F24" si="14">E24/E$35*100</f>
        <v>0.52306095797230112</v>
      </c>
      <c r="G24" s="24">
        <v>285</v>
      </c>
      <c r="H24" s="46">
        <f t="shared" si="1"/>
        <v>0.29079555541951085</v>
      </c>
      <c r="I24" s="24">
        <v>1058056</v>
      </c>
      <c r="J24" s="43">
        <f t="shared" ref="J24:J25" si="15">I24/I$35*100</f>
        <v>0.49655095564292595</v>
      </c>
    </row>
    <row r="25" spans="1:10" x14ac:dyDescent="0.3">
      <c r="A25" s="29" t="s">
        <v>14</v>
      </c>
      <c r="B25" s="12" t="s">
        <v>41</v>
      </c>
      <c r="C25" s="24">
        <v>116</v>
      </c>
      <c r="D25" s="46">
        <f t="shared" si="0"/>
        <v>0.12901073235833843</v>
      </c>
      <c r="E25" s="24">
        <v>178856</v>
      </c>
      <c r="F25" s="43">
        <f t="shared" ref="F25" si="16">E25/E$35*100</f>
        <v>9.1312066522823379E-2</v>
      </c>
      <c r="G25" s="24">
        <v>80</v>
      </c>
      <c r="H25" s="46">
        <f t="shared" si="1"/>
        <v>8.1626822573897778E-2</v>
      </c>
      <c r="I25" s="24">
        <v>110962</v>
      </c>
      <c r="J25" s="43">
        <f t="shared" si="15"/>
        <v>5.2075019791060537E-2</v>
      </c>
    </row>
    <row r="26" spans="1:10" x14ac:dyDescent="0.3">
      <c r="A26" s="29" t="s">
        <v>15</v>
      </c>
      <c r="B26" s="12" t="s">
        <v>42</v>
      </c>
      <c r="C26" s="24">
        <v>2760</v>
      </c>
      <c r="D26" s="46">
        <f t="shared" si="0"/>
        <v>3.0695657009397763</v>
      </c>
      <c r="E26" s="24">
        <v>595229</v>
      </c>
      <c r="F26" s="43">
        <f>E26/E$35*100</f>
        <v>0.30388463369589858</v>
      </c>
      <c r="G26" s="24">
        <v>4503</v>
      </c>
      <c r="H26" s="46">
        <f t="shared" si="1"/>
        <v>4.5945697756282717</v>
      </c>
      <c r="I26" s="24">
        <v>1105187</v>
      </c>
      <c r="J26" s="43">
        <f>I26/I$35*100</f>
        <v>0.51866976891028305</v>
      </c>
    </row>
    <row r="27" spans="1:10" x14ac:dyDescent="0.3">
      <c r="A27" s="29" t="s">
        <v>16</v>
      </c>
      <c r="B27" s="12" t="s">
        <v>43</v>
      </c>
      <c r="C27" s="24">
        <v>0</v>
      </c>
      <c r="D27" s="46">
        <f t="shared" si="0"/>
        <v>0</v>
      </c>
      <c r="E27" s="24">
        <v>0</v>
      </c>
      <c r="F27" s="43">
        <f t="shared" ref="F27" si="17">E27/E$35*100</f>
        <v>0</v>
      </c>
      <c r="G27" s="24">
        <v>1</v>
      </c>
      <c r="H27" s="46">
        <f t="shared" si="1"/>
        <v>1.0203352821737224E-3</v>
      </c>
      <c r="I27" s="24">
        <v>200</v>
      </c>
      <c r="J27" s="43">
        <f t="shared" ref="J27:J28" si="18">I27/I$35*100</f>
        <v>9.3860997081993006E-5</v>
      </c>
    </row>
    <row r="28" spans="1:10" x14ac:dyDescent="0.3">
      <c r="A28" s="29" t="s">
        <v>17</v>
      </c>
      <c r="B28" s="12" t="s">
        <v>44</v>
      </c>
      <c r="C28" s="24">
        <v>269</v>
      </c>
      <c r="D28" s="46">
        <f t="shared" si="0"/>
        <v>0.29917143969304344</v>
      </c>
      <c r="E28" s="24">
        <v>195069</v>
      </c>
      <c r="F28" s="43">
        <f t="shared" ref="F28" si="19">E28/E$35*100</f>
        <v>9.9589354030843999E-2</v>
      </c>
      <c r="G28" s="24">
        <v>336</v>
      </c>
      <c r="H28" s="46">
        <f t="shared" si="1"/>
        <v>0.34283265481037067</v>
      </c>
      <c r="I28" s="24">
        <v>218790</v>
      </c>
      <c r="J28" s="43">
        <f t="shared" si="18"/>
        <v>0.10267923775784625</v>
      </c>
    </row>
    <row r="29" spans="1:10" x14ac:dyDescent="0.3">
      <c r="A29" s="30" t="s">
        <v>23</v>
      </c>
      <c r="B29" s="6" t="s">
        <v>45</v>
      </c>
      <c r="C29" s="25">
        <f>SUM(C11:C28)</f>
        <v>78677</v>
      </c>
      <c r="D29" s="47">
        <f t="shared" si="0"/>
        <v>87.501529222043047</v>
      </c>
      <c r="E29" s="25">
        <f>SUM(E11:E28)</f>
        <v>136080316</v>
      </c>
      <c r="F29" s="44">
        <f>E29/E$35*100</f>
        <v>69.473626084888551</v>
      </c>
      <c r="G29" s="25">
        <f>SUM(G11:G28)</f>
        <v>87151</v>
      </c>
      <c r="H29" s="47">
        <f t="shared" si="1"/>
        <v>88.923240176722075</v>
      </c>
      <c r="I29" s="25">
        <f>SUM(I11:I28)</f>
        <v>153631700</v>
      </c>
      <c r="J29" s="44">
        <f>I29/I$35*100</f>
        <v>72.100122727008113</v>
      </c>
    </row>
    <row r="30" spans="1:10" x14ac:dyDescent="0.3">
      <c r="A30" s="31" t="s">
        <v>22</v>
      </c>
      <c r="B30" s="4" t="s">
        <v>46</v>
      </c>
      <c r="C30" s="24">
        <v>9584</v>
      </c>
      <c r="D30" s="46">
        <f t="shared" si="0"/>
        <v>10.658955680364789</v>
      </c>
      <c r="E30" s="24">
        <v>57791449</v>
      </c>
      <c r="F30" s="43">
        <f>E30/E$35*100</f>
        <v>29.504498789743451</v>
      </c>
      <c r="G30" s="24">
        <v>9375</v>
      </c>
      <c r="H30" s="46">
        <f t="shared" si="1"/>
        <v>9.5656432703786454</v>
      </c>
      <c r="I30" s="24">
        <v>57124394</v>
      </c>
      <c r="J30" s="43">
        <f>I30/I$35*100</f>
        <v>26.808762892723092</v>
      </c>
    </row>
    <row r="31" spans="1:10" x14ac:dyDescent="0.3">
      <c r="A31" s="31" t="s">
        <v>20</v>
      </c>
      <c r="B31" s="5" t="s">
        <v>47</v>
      </c>
      <c r="C31" s="24">
        <v>24</v>
      </c>
      <c r="D31" s="46">
        <f t="shared" si="0"/>
        <v>2.6691875660345879E-2</v>
      </c>
      <c r="E31" s="24">
        <v>157456</v>
      </c>
      <c r="F31" s="43">
        <f t="shared" ref="F31" si="20">E31/E$35*100</f>
        <v>8.0386639231659424E-2</v>
      </c>
      <c r="G31" s="24">
        <v>27</v>
      </c>
      <c r="H31" s="46">
        <f t="shared" si="1"/>
        <v>2.7549052618690499E-2</v>
      </c>
      <c r="I31" s="24">
        <v>211094</v>
      </c>
      <c r="J31" s="43">
        <f t="shared" ref="J31:J33" si="21">I31/I$35*100</f>
        <v>9.9067466590131145E-2</v>
      </c>
    </row>
    <row r="32" spans="1:10" x14ac:dyDescent="0.3">
      <c r="A32" s="31" t="s">
        <v>21</v>
      </c>
      <c r="B32" s="15" t="s">
        <v>48</v>
      </c>
      <c r="C32" s="24">
        <v>1630</v>
      </c>
      <c r="D32" s="46">
        <f t="shared" si="0"/>
        <v>1.8128232219318245</v>
      </c>
      <c r="E32" s="24">
        <v>1844125</v>
      </c>
      <c r="F32" s="43">
        <f t="shared" ref="F32" si="22">E32/E$35*100</f>
        <v>0.9414884861363424</v>
      </c>
      <c r="G32" s="24">
        <v>1454</v>
      </c>
      <c r="H32" s="46">
        <f t="shared" si="1"/>
        <v>1.4835675002805921</v>
      </c>
      <c r="I32" s="24">
        <v>2113864</v>
      </c>
      <c r="J32" s="43">
        <f t="shared" si="21"/>
        <v>0.99204691367865039</v>
      </c>
    </row>
    <row r="33" spans="1:10" ht="15.75" customHeight="1" x14ac:dyDescent="0.3">
      <c r="A33" s="32" t="s">
        <v>19</v>
      </c>
      <c r="B33" s="15" t="s">
        <v>49</v>
      </c>
      <c r="C33" s="24">
        <v>0</v>
      </c>
      <c r="D33" s="46">
        <f t="shared" si="0"/>
        <v>0</v>
      </c>
      <c r="E33" s="24">
        <v>0</v>
      </c>
      <c r="F33" s="43">
        <f t="shared" ref="F33" si="23">E33/E$35*100</f>
        <v>0</v>
      </c>
      <c r="G33" s="24">
        <v>0</v>
      </c>
      <c r="H33" s="46">
        <f t="shared" si="1"/>
        <v>0</v>
      </c>
      <c r="I33" s="24">
        <v>0</v>
      </c>
      <c r="J33" s="43">
        <f t="shared" si="21"/>
        <v>0</v>
      </c>
    </row>
    <row r="34" spans="1:10" x14ac:dyDescent="0.3">
      <c r="A34" s="33" t="s">
        <v>18</v>
      </c>
      <c r="B34" s="7" t="s">
        <v>50</v>
      </c>
      <c r="C34" s="26">
        <f>SUM(C30:C33)</f>
        <v>11238</v>
      </c>
      <c r="D34" s="1">
        <f t="shared" si="0"/>
        <v>12.498470777956959</v>
      </c>
      <c r="E34" s="27">
        <f>SUM(E30:E33)</f>
        <v>59793030</v>
      </c>
      <c r="F34" s="42">
        <f>E34/E$35*100</f>
        <v>30.526373915111453</v>
      </c>
      <c r="G34" s="26">
        <f>SUM(G30:G33)</f>
        <v>10856</v>
      </c>
      <c r="H34" s="1">
        <f t="shared" si="1"/>
        <v>11.076759823277929</v>
      </c>
      <c r="I34" s="27">
        <f>SUM(I30:I33)</f>
        <v>59449352</v>
      </c>
      <c r="J34" s="42">
        <f>I34/I$35*100</f>
        <v>27.899877272991873</v>
      </c>
    </row>
    <row r="35" spans="1:10" x14ac:dyDescent="0.3">
      <c r="A35" s="16" t="s">
        <v>24</v>
      </c>
      <c r="B35" s="17" t="s">
        <v>51</v>
      </c>
      <c r="C35" s="52">
        <f>C29+C34</f>
        <v>89915</v>
      </c>
      <c r="D35" s="50">
        <f t="shared" ref="D35:J35" si="24">D29+D34</f>
        <v>100</v>
      </c>
      <c r="E35" s="52">
        <f>E29+E34</f>
        <v>195873346</v>
      </c>
      <c r="F35" s="51">
        <f t="shared" si="24"/>
        <v>100</v>
      </c>
      <c r="G35" s="52">
        <f>G29+G34</f>
        <v>98007</v>
      </c>
      <c r="H35" s="50">
        <f t="shared" si="24"/>
        <v>100</v>
      </c>
      <c r="I35" s="52">
        <f t="shared" si="24"/>
        <v>213081052</v>
      </c>
      <c r="J35" s="51">
        <f t="shared" si="24"/>
        <v>99.999999999999986</v>
      </c>
    </row>
    <row r="38" spans="1:10" x14ac:dyDescent="0.3">
      <c r="A38" t="s">
        <v>58</v>
      </c>
      <c r="C38" s="19"/>
      <c r="E38" s="21"/>
      <c r="G38" s="19"/>
      <c r="I38" s="21"/>
    </row>
    <row r="39" spans="1:10" x14ac:dyDescent="0.3">
      <c r="C39" s="19"/>
      <c r="E39" s="21"/>
      <c r="G39" s="19"/>
      <c r="I39" s="21"/>
    </row>
    <row r="41" spans="1:10" x14ac:dyDescent="0.3">
      <c r="E41" s="21"/>
      <c r="F41" s="21"/>
      <c r="I41" s="21"/>
      <c r="J41" s="21"/>
    </row>
    <row r="43" spans="1:10" x14ac:dyDescent="0.3">
      <c r="E43" s="21"/>
      <c r="I43" s="21"/>
    </row>
    <row r="45" spans="1:10" x14ac:dyDescent="0.3">
      <c r="B45" s="19"/>
    </row>
  </sheetData>
  <mergeCells count="5">
    <mergeCell ref="B8:B10"/>
    <mergeCell ref="C8:D8"/>
    <mergeCell ref="E8:F8"/>
    <mergeCell ref="G8:H8"/>
    <mergeCell ref="I8:J8"/>
  </mergeCells>
  <pageMargins left="0.39370078740157483" right="0.39370078740157483" top="0.78740157480314965" bottom="0.78740157480314965" header="0.31496062992125984" footer="0.31496062992125984"/>
  <pageSetup paperSize="9" scale="80" orientation="landscape" r:id="rId1"/>
  <headerFooter>
    <oddHeader>&amp;L&amp;G&amp;CStatistika tržišta osiguranja&amp;RMjesečni izvještaj</oddHeader>
    <oddFooter>&amp;CU izvještaj su uključeni podaci zaključno sa 31.08.2024. godine.</oddFooter>
  </headerFooter>
  <ignoredErrors>
    <ignoredError sqref="A11:A28 A34" numberStoredAsText="1"/>
    <ignoredError sqref="A29:A30 A35" twoDigitTextYear="1" numberStoredAsText="1"/>
    <ignoredError sqref="F29 F34 D29:E29 D34" formula="1"/>
    <ignoredError sqref="H11:H28 H35 J11:J35" evalError="1"/>
    <ignoredError sqref="H29:H34" evalError="1" formula="1"/>
  </ignoredError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45"/>
  <sheetViews>
    <sheetView showGridLines="0" showRuler="0" view="pageLayout" zoomScale="70" zoomScaleNormal="70" zoomScalePageLayoutView="70" workbookViewId="0">
      <selection activeCell="A5" sqref="A5"/>
    </sheetView>
  </sheetViews>
  <sheetFormatPr defaultColWidth="3.109375" defaultRowHeight="14.4" x14ac:dyDescent="0.3"/>
  <cols>
    <col min="1" max="1" width="8.44140625" customWidth="1"/>
    <col min="2" max="2" width="53.5546875" customWidth="1"/>
    <col min="3" max="4" width="12.33203125" customWidth="1"/>
    <col min="5" max="5" width="15.44140625" customWidth="1"/>
    <col min="6" max="6" width="10" customWidth="1"/>
    <col min="7" max="8" width="12.33203125" customWidth="1"/>
    <col min="9" max="9" width="15.44140625" customWidth="1"/>
    <col min="10" max="10" width="10" customWidth="1"/>
  </cols>
  <sheetData>
    <row r="1" spans="1:10" x14ac:dyDescent="0.3">
      <c r="B1" s="20"/>
    </row>
    <row r="3" spans="1:10" x14ac:dyDescent="0.3">
      <c r="D3" s="8"/>
      <c r="E3" s="8"/>
      <c r="F3" s="8"/>
      <c r="H3" s="8"/>
      <c r="I3" s="8"/>
      <c r="J3" s="8"/>
    </row>
    <row r="4" spans="1:10" x14ac:dyDescent="0.3">
      <c r="D4" s="8"/>
      <c r="E4" s="8"/>
      <c r="F4" s="8"/>
      <c r="H4" s="8"/>
      <c r="I4" s="8"/>
      <c r="J4" s="8"/>
    </row>
    <row r="5" spans="1:10" x14ac:dyDescent="0.3">
      <c r="A5" s="34" t="s">
        <v>60</v>
      </c>
      <c r="C5" s="3"/>
      <c r="D5" s="3"/>
      <c r="E5" s="3"/>
      <c r="F5" s="3"/>
      <c r="G5" s="3"/>
      <c r="H5" s="3"/>
      <c r="I5" s="3"/>
      <c r="J5" s="3"/>
    </row>
    <row r="6" spans="1:10" x14ac:dyDescent="0.3">
      <c r="C6" s="3"/>
      <c r="D6" s="3"/>
      <c r="E6" s="3"/>
      <c r="F6" s="3"/>
      <c r="G6" s="3"/>
      <c r="H6" s="3"/>
      <c r="I6" s="3"/>
      <c r="J6" s="3"/>
    </row>
    <row r="7" spans="1:10" ht="15" thickBot="1" x14ac:dyDescent="0.35">
      <c r="C7" s="3"/>
      <c r="D7" s="3"/>
      <c r="E7" s="3"/>
      <c r="F7" s="3"/>
      <c r="G7" s="3"/>
      <c r="H7" s="3"/>
      <c r="I7" s="3"/>
      <c r="J7" s="3"/>
    </row>
    <row r="8" spans="1:10" ht="18" customHeight="1" x14ac:dyDescent="0.3">
      <c r="A8" s="36"/>
      <c r="B8" s="57" t="s">
        <v>26</v>
      </c>
      <c r="C8" s="57"/>
      <c r="D8" s="57"/>
      <c r="E8" s="57"/>
      <c r="F8" s="57"/>
      <c r="G8" s="57"/>
      <c r="H8" s="57"/>
      <c r="I8" s="57"/>
      <c r="J8" s="58"/>
    </row>
    <row r="9" spans="1:10" ht="38.25" customHeight="1" x14ac:dyDescent="0.3">
      <c r="A9" s="37" t="s">
        <v>52</v>
      </c>
      <c r="B9" s="54"/>
      <c r="C9" s="35" t="s">
        <v>54</v>
      </c>
      <c r="D9" s="35" t="s">
        <v>53</v>
      </c>
      <c r="E9" s="35" t="s">
        <v>55</v>
      </c>
      <c r="F9" s="35" t="s">
        <v>53</v>
      </c>
      <c r="G9" s="35" t="s">
        <v>54</v>
      </c>
      <c r="H9" s="35" t="s">
        <v>53</v>
      </c>
      <c r="I9" s="35" t="s">
        <v>55</v>
      </c>
      <c r="J9" s="38" t="s">
        <v>53</v>
      </c>
    </row>
    <row r="10" spans="1:10" ht="31.5" customHeight="1" thickBot="1" x14ac:dyDescent="0.35">
      <c r="A10" s="39"/>
      <c r="B10" s="55"/>
      <c r="C10" s="11" t="s">
        <v>61</v>
      </c>
      <c r="D10" s="11" t="s">
        <v>25</v>
      </c>
      <c r="E10" s="11" t="s">
        <v>61</v>
      </c>
      <c r="F10" s="11" t="s">
        <v>25</v>
      </c>
      <c r="G10" s="11" t="s">
        <v>62</v>
      </c>
      <c r="H10" s="11" t="s">
        <v>25</v>
      </c>
      <c r="I10" s="11" t="s">
        <v>62</v>
      </c>
      <c r="J10" s="48" t="s">
        <v>25</v>
      </c>
    </row>
    <row r="11" spans="1:10" x14ac:dyDescent="0.3">
      <c r="A11" s="29" t="s">
        <v>0</v>
      </c>
      <c r="B11" s="12" t="s">
        <v>27</v>
      </c>
      <c r="C11" s="24">
        <v>4162</v>
      </c>
      <c r="D11" s="43">
        <f>C11/C$35*100</f>
        <v>18.271214715307959</v>
      </c>
      <c r="E11" s="24">
        <v>5050968.9800000014</v>
      </c>
      <c r="F11" s="43">
        <f>E11/E$35*100</f>
        <v>6.9935899396078236</v>
      </c>
      <c r="G11" s="24">
        <v>4309</v>
      </c>
      <c r="H11" s="43">
        <f>G11/G$35*100</f>
        <v>17.403069466882069</v>
      </c>
      <c r="I11" s="24">
        <v>5206776.26</v>
      </c>
      <c r="J11" s="43">
        <f>I11/I$35*100</f>
        <v>7.0421458892766982</v>
      </c>
    </row>
    <row r="12" spans="1:10" x14ac:dyDescent="0.3">
      <c r="A12" s="29" t="s">
        <v>1</v>
      </c>
      <c r="B12" s="12" t="s">
        <v>28</v>
      </c>
      <c r="C12" s="24">
        <v>687</v>
      </c>
      <c r="D12" s="43">
        <f>C12/C$35*100</f>
        <v>3.0159357302778877</v>
      </c>
      <c r="E12" s="24">
        <v>415378.18000000005</v>
      </c>
      <c r="F12" s="43">
        <f>E12/E$35*100</f>
        <v>0.57513413214044473</v>
      </c>
      <c r="G12" s="24">
        <v>804</v>
      </c>
      <c r="H12" s="43">
        <f>G12/G$35*100</f>
        <v>3.247172859450727</v>
      </c>
      <c r="I12" s="24">
        <v>638041.09000000008</v>
      </c>
      <c r="J12" s="43">
        <f>I12/I$35*100</f>
        <v>0.86294824566422301</v>
      </c>
    </row>
    <row r="13" spans="1:10" x14ac:dyDescent="0.3">
      <c r="A13" s="29" t="s">
        <v>2</v>
      </c>
      <c r="B13" s="12" t="s">
        <v>29</v>
      </c>
      <c r="C13" s="24">
        <v>3958</v>
      </c>
      <c r="D13" s="43">
        <f t="shared" ref="D13:D28" si="0">C13/C$35*100</f>
        <v>17.375653013740727</v>
      </c>
      <c r="E13" s="24">
        <v>8347541.2399999993</v>
      </c>
      <c r="F13" s="43">
        <f t="shared" ref="F13:F28" si="1">E13/E$35*100</f>
        <v>11.558035827914628</v>
      </c>
      <c r="G13" s="24">
        <v>4379</v>
      </c>
      <c r="H13" s="43">
        <f t="shared" ref="H13:J28" si="2">G13/G$35*100</f>
        <v>17.68578352180937</v>
      </c>
      <c r="I13" s="24">
        <v>10257214.190000001</v>
      </c>
      <c r="J13" s="43">
        <f t="shared" si="2"/>
        <v>13.872844757792441</v>
      </c>
    </row>
    <row r="14" spans="1:10" x14ac:dyDescent="0.3">
      <c r="A14" s="29" t="s">
        <v>3</v>
      </c>
      <c r="B14" s="12" t="s">
        <v>30</v>
      </c>
      <c r="C14" s="24">
        <v>0</v>
      </c>
      <c r="D14" s="43">
        <f t="shared" si="0"/>
        <v>0</v>
      </c>
      <c r="E14" s="24">
        <v>0</v>
      </c>
      <c r="F14" s="43">
        <f t="shared" si="1"/>
        <v>0</v>
      </c>
      <c r="G14" s="24">
        <v>2</v>
      </c>
      <c r="H14" s="43">
        <f t="shared" si="2"/>
        <v>8.0775444264943458E-3</v>
      </c>
      <c r="I14" s="24">
        <v>434.58</v>
      </c>
      <c r="J14" s="43">
        <f t="shared" si="2"/>
        <v>5.8776786397997968E-4</v>
      </c>
    </row>
    <row r="15" spans="1:10" x14ac:dyDescent="0.3">
      <c r="A15" s="29" t="s">
        <v>4</v>
      </c>
      <c r="B15" s="12" t="s">
        <v>31</v>
      </c>
      <c r="C15" s="24">
        <v>0</v>
      </c>
      <c r="D15" s="43">
        <f t="shared" si="0"/>
        <v>0</v>
      </c>
      <c r="E15" s="24">
        <v>0</v>
      </c>
      <c r="F15" s="43">
        <f t="shared" si="1"/>
        <v>0</v>
      </c>
      <c r="G15" s="24">
        <v>0</v>
      </c>
      <c r="H15" s="43">
        <f t="shared" si="2"/>
        <v>0</v>
      </c>
      <c r="I15" s="24">
        <v>0</v>
      </c>
      <c r="J15" s="43">
        <f t="shared" si="2"/>
        <v>0</v>
      </c>
    </row>
    <row r="16" spans="1:10" x14ac:dyDescent="0.3">
      <c r="A16" s="29" t="s">
        <v>5</v>
      </c>
      <c r="B16" s="12" t="s">
        <v>32</v>
      </c>
      <c r="C16" s="24">
        <v>1</v>
      </c>
      <c r="D16" s="43">
        <f t="shared" si="0"/>
        <v>4.3900083410158474E-3</v>
      </c>
      <c r="E16" s="24">
        <v>163713.06</v>
      </c>
      <c r="F16" s="43">
        <f t="shared" si="1"/>
        <v>0.22667769569204754</v>
      </c>
      <c r="G16" s="24">
        <v>0</v>
      </c>
      <c r="H16" s="43">
        <f t="shared" si="2"/>
        <v>0</v>
      </c>
      <c r="I16" s="24">
        <v>0</v>
      </c>
      <c r="J16" s="43">
        <f t="shared" si="2"/>
        <v>0</v>
      </c>
    </row>
    <row r="17" spans="1:10" x14ac:dyDescent="0.3">
      <c r="A17" s="29" t="s">
        <v>6</v>
      </c>
      <c r="B17" s="12" t="s">
        <v>33</v>
      </c>
      <c r="C17" s="24">
        <v>15</v>
      </c>
      <c r="D17" s="43">
        <f t="shared" si="0"/>
        <v>6.5850125115237718E-2</v>
      </c>
      <c r="E17" s="24">
        <v>209915.57</v>
      </c>
      <c r="F17" s="43">
        <f t="shared" si="1"/>
        <v>0.29064985834045676</v>
      </c>
      <c r="G17" s="24">
        <v>7</v>
      </c>
      <c r="H17" s="43">
        <f t="shared" si="2"/>
        <v>2.827140549273021E-2</v>
      </c>
      <c r="I17" s="24">
        <v>1804.96</v>
      </c>
      <c r="J17" s="43">
        <f t="shared" si="2"/>
        <v>2.4412018127141248E-3</v>
      </c>
    </row>
    <row r="18" spans="1:10" x14ac:dyDescent="0.3">
      <c r="A18" s="29" t="s">
        <v>7</v>
      </c>
      <c r="B18" s="12" t="s">
        <v>34</v>
      </c>
      <c r="C18" s="24">
        <v>272</v>
      </c>
      <c r="D18" s="43">
        <f t="shared" si="0"/>
        <v>1.1940822687563106</v>
      </c>
      <c r="E18" s="24">
        <v>5092810.92</v>
      </c>
      <c r="F18" s="43">
        <f t="shared" si="1"/>
        <v>7.0515244412443128</v>
      </c>
      <c r="G18" s="24">
        <v>274</v>
      </c>
      <c r="H18" s="43">
        <f t="shared" si="2"/>
        <v>1.1066235864297254</v>
      </c>
      <c r="I18" s="24">
        <v>2692245.3699999996</v>
      </c>
      <c r="J18" s="43">
        <f t="shared" si="2"/>
        <v>3.6412520374496986</v>
      </c>
    </row>
    <row r="19" spans="1:10" x14ac:dyDescent="0.3">
      <c r="A19" s="29" t="s">
        <v>8</v>
      </c>
      <c r="B19" s="12" t="s">
        <v>35</v>
      </c>
      <c r="C19" s="24">
        <v>593</v>
      </c>
      <c r="D19" s="43">
        <f t="shared" si="0"/>
        <v>2.6032749462223981</v>
      </c>
      <c r="E19" s="24">
        <v>4659536.2100000009</v>
      </c>
      <c r="F19" s="43">
        <f t="shared" si="1"/>
        <v>6.4516107088613257</v>
      </c>
      <c r="G19" s="24">
        <v>736</v>
      </c>
      <c r="H19" s="43">
        <f t="shared" si="2"/>
        <v>2.972536348949919</v>
      </c>
      <c r="I19" s="24">
        <v>1792069.48</v>
      </c>
      <c r="J19" s="43">
        <f t="shared" si="2"/>
        <v>2.4237674314586797</v>
      </c>
    </row>
    <row r="20" spans="1:10" s="18" customFormat="1" x14ac:dyDescent="0.3">
      <c r="A20" s="29" t="s">
        <v>9</v>
      </c>
      <c r="B20" s="12" t="s">
        <v>36</v>
      </c>
      <c r="C20" s="24">
        <v>11101</v>
      </c>
      <c r="D20" s="43">
        <f t="shared" si="0"/>
        <v>48.733482593616927</v>
      </c>
      <c r="E20" s="24">
        <v>37492155.36999999</v>
      </c>
      <c r="F20" s="43">
        <f>E20/E$35*100</f>
        <v>51.911774086928816</v>
      </c>
      <c r="G20" s="24">
        <v>12312</v>
      </c>
      <c r="H20" s="43">
        <f t="shared" si="2"/>
        <v>49.725363489499195</v>
      </c>
      <c r="I20" s="24">
        <v>41096190.640000001</v>
      </c>
      <c r="J20" s="43">
        <f t="shared" si="2"/>
        <v>55.582447858131609</v>
      </c>
    </row>
    <row r="21" spans="1:10" s="18" customFormat="1" x14ac:dyDescent="0.3">
      <c r="A21" s="29" t="s">
        <v>10</v>
      </c>
      <c r="B21" s="12" t="s">
        <v>37</v>
      </c>
      <c r="C21" s="24">
        <v>0</v>
      </c>
      <c r="D21" s="43">
        <f t="shared" si="0"/>
        <v>0</v>
      </c>
      <c r="E21" s="24">
        <v>0</v>
      </c>
      <c r="F21" s="43">
        <f t="shared" si="1"/>
        <v>0</v>
      </c>
      <c r="G21" s="24">
        <v>1</v>
      </c>
      <c r="H21" s="43">
        <f t="shared" si="2"/>
        <v>4.0387722132471729E-3</v>
      </c>
      <c r="I21" s="24">
        <v>815.7</v>
      </c>
      <c r="J21" s="43">
        <f t="shared" si="2"/>
        <v>1.103231273064728E-3</v>
      </c>
    </row>
    <row r="22" spans="1:10" x14ac:dyDescent="0.3">
      <c r="A22" s="29" t="s">
        <v>11</v>
      </c>
      <c r="B22" s="12" t="s">
        <v>38</v>
      </c>
      <c r="C22" s="24">
        <v>0</v>
      </c>
      <c r="D22" s="43">
        <f t="shared" si="0"/>
        <v>0</v>
      </c>
      <c r="E22" s="24">
        <v>0</v>
      </c>
      <c r="F22" s="43">
        <f t="shared" si="1"/>
        <v>0</v>
      </c>
      <c r="G22" s="24">
        <v>0</v>
      </c>
      <c r="H22" s="43">
        <f t="shared" si="2"/>
        <v>0</v>
      </c>
      <c r="I22" s="24">
        <v>0</v>
      </c>
      <c r="J22" s="43">
        <f t="shared" si="2"/>
        <v>0</v>
      </c>
    </row>
    <row r="23" spans="1:10" x14ac:dyDescent="0.3">
      <c r="A23" s="29" t="s">
        <v>12</v>
      </c>
      <c r="B23" s="12" t="s">
        <v>39</v>
      </c>
      <c r="C23" s="24">
        <v>247</v>
      </c>
      <c r="D23" s="43">
        <f t="shared" si="0"/>
        <v>1.0843320602309143</v>
      </c>
      <c r="E23" s="24">
        <v>219428.6</v>
      </c>
      <c r="F23" s="43">
        <f t="shared" si="1"/>
        <v>0.30382163412578089</v>
      </c>
      <c r="G23" s="24">
        <v>219</v>
      </c>
      <c r="H23" s="43">
        <f t="shared" si="2"/>
        <v>0.88449111470113084</v>
      </c>
      <c r="I23" s="24">
        <v>332817.96000000002</v>
      </c>
      <c r="J23" s="43">
        <f t="shared" si="2"/>
        <v>0.45013507626530064</v>
      </c>
    </row>
    <row r="24" spans="1:10" x14ac:dyDescent="0.3">
      <c r="A24" s="29" t="s">
        <v>13</v>
      </c>
      <c r="B24" s="12" t="s">
        <v>40</v>
      </c>
      <c r="C24" s="24">
        <v>93</v>
      </c>
      <c r="D24" s="43">
        <f t="shared" si="0"/>
        <v>0.4082707757144739</v>
      </c>
      <c r="E24" s="24">
        <v>518653.94</v>
      </c>
      <c r="F24" s="43">
        <f t="shared" si="1"/>
        <v>0.71813012340494697</v>
      </c>
      <c r="G24" s="24">
        <v>109</v>
      </c>
      <c r="H24" s="43">
        <f t="shared" si="2"/>
        <v>0.44022617124394187</v>
      </c>
      <c r="I24" s="24">
        <v>1970689.8099999998</v>
      </c>
      <c r="J24" s="43">
        <f t="shared" si="2"/>
        <v>2.6653507759004373</v>
      </c>
    </row>
    <row r="25" spans="1:10" x14ac:dyDescent="0.3">
      <c r="A25" s="29" t="s">
        <v>14</v>
      </c>
      <c r="B25" s="12" t="s">
        <v>41</v>
      </c>
      <c r="C25" s="24">
        <v>0</v>
      </c>
      <c r="D25" s="43">
        <f t="shared" si="0"/>
        <v>0</v>
      </c>
      <c r="E25" s="24">
        <v>0</v>
      </c>
      <c r="F25" s="43">
        <f t="shared" si="1"/>
        <v>0</v>
      </c>
      <c r="G25" s="24">
        <v>0</v>
      </c>
      <c r="H25" s="43">
        <f t="shared" si="2"/>
        <v>0</v>
      </c>
      <c r="I25" s="24">
        <v>0</v>
      </c>
      <c r="J25" s="43">
        <f t="shared" si="2"/>
        <v>0</v>
      </c>
    </row>
    <row r="26" spans="1:10" x14ac:dyDescent="0.3">
      <c r="A26" s="29" t="s">
        <v>15</v>
      </c>
      <c r="B26" s="12" t="s">
        <v>42</v>
      </c>
      <c r="C26" s="24">
        <v>50</v>
      </c>
      <c r="D26" s="43">
        <f t="shared" si="0"/>
        <v>0.21950041705079243</v>
      </c>
      <c r="E26" s="24">
        <v>31009.719999999998</v>
      </c>
      <c r="F26" s="43">
        <f t="shared" si="1"/>
        <v>4.2936170600290528E-2</v>
      </c>
      <c r="G26" s="24">
        <v>66</v>
      </c>
      <c r="H26" s="43">
        <f t="shared" si="2"/>
        <v>0.2665589660743134</v>
      </c>
      <c r="I26" s="24">
        <v>31339.040000000001</v>
      </c>
      <c r="J26" s="43">
        <f t="shared" si="2"/>
        <v>4.2385937226708879E-2</v>
      </c>
    </row>
    <row r="27" spans="1:10" x14ac:dyDescent="0.3">
      <c r="A27" s="29" t="s">
        <v>16</v>
      </c>
      <c r="B27" s="12" t="s">
        <v>43</v>
      </c>
      <c r="C27" s="24">
        <v>0</v>
      </c>
      <c r="D27" s="43">
        <f t="shared" si="0"/>
        <v>0</v>
      </c>
      <c r="E27" s="24">
        <v>0</v>
      </c>
      <c r="F27" s="43">
        <f t="shared" si="1"/>
        <v>0</v>
      </c>
      <c r="G27" s="24">
        <v>0</v>
      </c>
      <c r="H27" s="43">
        <f t="shared" si="2"/>
        <v>0</v>
      </c>
      <c r="I27" s="24">
        <v>0</v>
      </c>
      <c r="J27" s="43">
        <f t="shared" si="2"/>
        <v>0</v>
      </c>
    </row>
    <row r="28" spans="1:10" x14ac:dyDescent="0.3">
      <c r="A28" s="29" t="s">
        <v>17</v>
      </c>
      <c r="B28" s="12" t="s">
        <v>44</v>
      </c>
      <c r="C28" s="24">
        <v>17</v>
      </c>
      <c r="D28" s="43">
        <f t="shared" si="0"/>
        <v>7.4630141797269414E-2</v>
      </c>
      <c r="E28" s="24">
        <v>4135.0199999999995</v>
      </c>
      <c r="F28" s="43">
        <f t="shared" si="1"/>
        <v>5.7253636651867007E-3</v>
      </c>
      <c r="G28" s="24">
        <v>88</v>
      </c>
      <c r="H28" s="43">
        <f t="shared" si="2"/>
        <v>0.35541195476575121</v>
      </c>
      <c r="I28" s="24">
        <v>44292.069999999992</v>
      </c>
      <c r="J28" s="43">
        <f t="shared" si="2"/>
        <v>5.9904863029020518E-2</v>
      </c>
    </row>
    <row r="29" spans="1:10" x14ac:dyDescent="0.3">
      <c r="A29" s="30" t="s">
        <v>23</v>
      </c>
      <c r="B29" s="6" t="s">
        <v>45</v>
      </c>
      <c r="C29" s="25">
        <v>21196</v>
      </c>
      <c r="D29" s="44">
        <f>C29/C$35*100</f>
        <v>93.050616796171909</v>
      </c>
      <c r="E29" s="22">
        <f>SUM(E11:E28)</f>
        <v>62205246.809999995</v>
      </c>
      <c r="F29" s="44">
        <f>E29/E$35*100</f>
        <v>86.129609982526063</v>
      </c>
      <c r="G29" s="25">
        <f>SUM(G11:G28)</f>
        <v>23306</v>
      </c>
      <c r="H29" s="44">
        <f>G29/G$35*100</f>
        <v>94.127625201938613</v>
      </c>
      <c r="I29" s="22">
        <f>SUM(I11:I28)</f>
        <v>64064731.150000013</v>
      </c>
      <c r="J29" s="44">
        <f>I29/I$35*100</f>
        <v>86.647315073144597</v>
      </c>
    </row>
    <row r="30" spans="1:10" x14ac:dyDescent="0.3">
      <c r="A30" s="31" t="s">
        <v>22</v>
      </c>
      <c r="B30" s="4" t="s">
        <v>46</v>
      </c>
      <c r="C30" s="24">
        <v>1241</v>
      </c>
      <c r="D30" s="43">
        <f>C30/C$35*100</f>
        <v>5.4480003512006672</v>
      </c>
      <c r="E30" s="24">
        <v>9184201.0699999984</v>
      </c>
      <c r="F30" s="43">
        <f>E30/E$35*100</f>
        <v>12.716478058134378</v>
      </c>
      <c r="G30" s="24">
        <v>1151</v>
      </c>
      <c r="H30" s="43">
        <f>G30/G$35*100</f>
        <v>4.6486268174474956</v>
      </c>
      <c r="I30" s="24">
        <v>8908655.9500000011</v>
      </c>
      <c r="J30" s="43">
        <f>I30/I$35*100</f>
        <v>12.048924659818763</v>
      </c>
    </row>
    <row r="31" spans="1:10" x14ac:dyDescent="0.3">
      <c r="A31" s="31" t="s">
        <v>20</v>
      </c>
      <c r="B31" s="5" t="s">
        <v>47</v>
      </c>
      <c r="C31" s="24">
        <v>2</v>
      </c>
      <c r="D31" s="43">
        <f>C31/C$35*100</f>
        <v>8.7800166820316949E-3</v>
      </c>
      <c r="E31" s="24">
        <v>22673.66</v>
      </c>
      <c r="F31" s="43">
        <f>E31/E$35*100</f>
        <v>3.1394031738854251E-2</v>
      </c>
      <c r="G31" s="24">
        <v>2</v>
      </c>
      <c r="H31" s="43">
        <f>G31/G$35*100</f>
        <v>8.0775444264943458E-3</v>
      </c>
      <c r="I31" s="24">
        <v>24321.4</v>
      </c>
      <c r="J31" s="43">
        <f>I31/I$35*100</f>
        <v>3.2894604737914029E-2</v>
      </c>
    </row>
    <row r="32" spans="1:10" x14ac:dyDescent="0.3">
      <c r="A32" s="31" t="s">
        <v>21</v>
      </c>
      <c r="B32" s="15" t="s">
        <v>48</v>
      </c>
      <c r="C32" s="24">
        <v>340</v>
      </c>
      <c r="D32" s="43">
        <f t="shared" ref="D32:D33" si="3">C32/C$35*100</f>
        <v>1.4926028359453882</v>
      </c>
      <c r="E32" s="24">
        <v>810714.27989999996</v>
      </c>
      <c r="F32" s="43">
        <f t="shared" ref="F32:F33" si="4">E32/E$35*100</f>
        <v>1.1225179276007036</v>
      </c>
      <c r="G32" s="24">
        <v>301</v>
      </c>
      <c r="H32" s="43">
        <f t="shared" ref="H32:J33" si="5">G32/G$35*100</f>
        <v>1.2156704361873989</v>
      </c>
      <c r="I32" s="24">
        <v>939644.43</v>
      </c>
      <c r="J32" s="43">
        <f t="shared" si="5"/>
        <v>1.270865662298738</v>
      </c>
    </row>
    <row r="33" spans="1:10" ht="15.75" customHeight="1" x14ac:dyDescent="0.3">
      <c r="A33" s="32" t="s">
        <v>19</v>
      </c>
      <c r="B33" s="15" t="s">
        <v>49</v>
      </c>
      <c r="C33" s="24">
        <v>0</v>
      </c>
      <c r="D33" s="43">
        <f t="shared" si="3"/>
        <v>0</v>
      </c>
      <c r="E33" s="24">
        <v>0</v>
      </c>
      <c r="F33" s="43">
        <f t="shared" si="4"/>
        <v>0</v>
      </c>
      <c r="G33" s="24">
        <v>0</v>
      </c>
      <c r="H33" s="43">
        <f t="shared" si="5"/>
        <v>0</v>
      </c>
      <c r="I33" s="24">
        <v>0</v>
      </c>
      <c r="J33" s="43">
        <f t="shared" si="5"/>
        <v>0</v>
      </c>
    </row>
    <row r="34" spans="1:10" x14ac:dyDescent="0.3">
      <c r="A34" s="33" t="s">
        <v>18</v>
      </c>
      <c r="B34" s="7" t="s">
        <v>50</v>
      </c>
      <c r="C34" s="26">
        <f>SUM(C30:C33)</f>
        <v>1583</v>
      </c>
      <c r="D34" s="41">
        <f>C34/C$35*100</f>
        <v>6.9493832038280869</v>
      </c>
      <c r="E34" s="27">
        <f>SUM(E30:E33)</f>
        <v>10017589.009899998</v>
      </c>
      <c r="F34" s="41">
        <f>E34/E$35*100</f>
        <v>13.870390017473936</v>
      </c>
      <c r="G34" s="26">
        <f>SUM(G30:G33)</f>
        <v>1454</v>
      </c>
      <c r="H34" s="41">
        <f>G34/G$35*100</f>
        <v>5.8723747980613892</v>
      </c>
      <c r="I34" s="27">
        <f>SUM(I30:I33)</f>
        <v>9872621.7800000012</v>
      </c>
      <c r="J34" s="41">
        <f>I34/I$35*100</f>
        <v>13.352684926855416</v>
      </c>
    </row>
    <row r="35" spans="1:10" x14ac:dyDescent="0.3">
      <c r="A35" s="16" t="s">
        <v>24</v>
      </c>
      <c r="B35" s="17" t="s">
        <v>51</v>
      </c>
      <c r="C35" s="52">
        <f>C29+C34</f>
        <v>22779</v>
      </c>
      <c r="D35" s="40">
        <v>100</v>
      </c>
      <c r="E35" s="52">
        <f>E29+E34</f>
        <v>72222835.819899991</v>
      </c>
      <c r="F35" s="40">
        <v>100</v>
      </c>
      <c r="G35" s="52">
        <f>G29+G34</f>
        <v>24760</v>
      </c>
      <c r="H35" s="40">
        <v>100</v>
      </c>
      <c r="I35" s="52">
        <f>I29+I34</f>
        <v>73937352.930000007</v>
      </c>
      <c r="J35" s="40">
        <v>100</v>
      </c>
    </row>
    <row r="38" spans="1:10" x14ac:dyDescent="0.3">
      <c r="A38" t="s">
        <v>59</v>
      </c>
      <c r="C38" s="19"/>
      <c r="E38" s="21"/>
      <c r="G38" s="19"/>
      <c r="I38" s="21"/>
    </row>
    <row r="39" spans="1:10" x14ac:dyDescent="0.3">
      <c r="C39" s="19"/>
      <c r="E39" s="21"/>
      <c r="G39" s="19"/>
      <c r="I39" s="21"/>
    </row>
    <row r="41" spans="1:10" x14ac:dyDescent="0.3">
      <c r="E41" s="21"/>
      <c r="F41" s="21"/>
      <c r="I41" s="21"/>
      <c r="J41" s="21"/>
    </row>
    <row r="42" spans="1:10" x14ac:dyDescent="0.3">
      <c r="C42" s="23"/>
      <c r="G42" s="23"/>
    </row>
    <row r="43" spans="1:10" x14ac:dyDescent="0.3">
      <c r="E43" s="21"/>
      <c r="I43" s="21"/>
    </row>
    <row r="44" spans="1:10" x14ac:dyDescent="0.3">
      <c r="C44" s="19"/>
      <c r="G44" s="19"/>
    </row>
    <row r="45" spans="1:10" x14ac:dyDescent="0.3">
      <c r="B45" s="19"/>
    </row>
  </sheetData>
  <mergeCells count="5">
    <mergeCell ref="B8:B10"/>
    <mergeCell ref="C8:D8"/>
    <mergeCell ref="E8:F8"/>
    <mergeCell ref="G8:H8"/>
    <mergeCell ref="I8:J8"/>
  </mergeCells>
  <pageMargins left="0.39370078740157483" right="0.39370078740157483" top="0.78740157480314965" bottom="0.78740157480314965" header="0.31496062992125984" footer="0.31496062992125984"/>
  <pageSetup paperSize="9" scale="80" orientation="landscape" r:id="rId1"/>
  <headerFooter>
    <oddHeader>&amp;L&amp;G&amp;CStatistika tržišta osiguranja&amp;RMjesečni izvještaj</oddHeader>
    <oddFooter>&amp;CU izvještaj su uključeni podaci zaključno sa 31.08.2024. godine.</oddFooter>
  </headerFooter>
  <ignoredErrors>
    <ignoredError sqref="A11:A28 A34" numberStoredAsText="1"/>
    <ignoredError sqref="A29:A30 A35" twoDigitTextYear="1" numberStoredAsText="1"/>
    <ignoredError sqref="D34:E34 G29:H29 F34:G34 H34:I34 E29" formula="1"/>
    <ignoredError sqref="J34" evalError="1"/>
    <ignoredError sqref="C34" formulaRange="1"/>
  </ignoredError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BiH</vt:lpstr>
      <vt:lpstr>FBiH</vt:lpstr>
      <vt:lpstr>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KOC</dc:creator>
  <cp:lastModifiedBy>Muamer Aganović</cp:lastModifiedBy>
  <cp:lastPrinted>2024-05-23T11:48:17Z</cp:lastPrinted>
  <dcterms:created xsi:type="dcterms:W3CDTF">2018-01-08T12:56:16Z</dcterms:created>
  <dcterms:modified xsi:type="dcterms:W3CDTF">2025-01-28T20:49:47Z</dcterms:modified>
</cp:coreProperties>
</file>