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R EVLADA UPLOAD 2X1224\"/>
    </mc:Choice>
  </mc:AlternateContent>
  <xr:revisionPtr revIDLastSave="0" documentId="13_ncr:1_{19133F9E-2D98-4C9D-AF26-288B981B25B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7" r:id="rId1"/>
    <sheet name="FBiH" sheetId="21" r:id="rId2"/>
    <sheet name="RS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6" l="1"/>
  <c r="C29" i="26"/>
  <c r="C34" i="26"/>
  <c r="C35" i="26" s="1"/>
  <c r="C34" i="21"/>
  <c r="C29" i="21"/>
  <c r="G27" i="26"/>
  <c r="E11" i="27"/>
  <c r="E34" i="21"/>
  <c r="C35" i="21"/>
  <c r="E29" i="21"/>
  <c r="G28" i="26" l="1"/>
  <c r="G14" i="26"/>
  <c r="G15" i="26"/>
  <c r="G31" i="26" l="1"/>
  <c r="G32" i="26"/>
  <c r="G33" i="26"/>
  <c r="G13" i="26"/>
  <c r="G16" i="26"/>
  <c r="G17" i="26"/>
  <c r="G18" i="26"/>
  <c r="G19" i="26"/>
  <c r="G20" i="26"/>
  <c r="G21" i="26"/>
  <c r="G22" i="26"/>
  <c r="G23" i="26"/>
  <c r="G24" i="26"/>
  <c r="G25" i="26"/>
  <c r="G26" i="26"/>
  <c r="G31" i="21"/>
  <c r="G32" i="21"/>
  <c r="G13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E35" i="21" l="1"/>
  <c r="E33" i="27" l="1"/>
  <c r="E32" i="27"/>
  <c r="E31" i="27"/>
  <c r="E30" i="27"/>
  <c r="C31" i="27"/>
  <c r="C32" i="27"/>
  <c r="C33" i="27"/>
  <c r="C30" i="27"/>
  <c r="C34" i="27" s="1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E34" i="26"/>
  <c r="E35" i="26" s="1"/>
  <c r="G30" i="26"/>
  <c r="G12" i="26"/>
  <c r="G11" i="26"/>
  <c r="G30" i="21"/>
  <c r="G12" i="21"/>
  <c r="G11" i="21"/>
  <c r="E34" i="27" l="1"/>
  <c r="F33" i="26"/>
  <c r="C29" i="27"/>
  <c r="G15" i="27"/>
  <c r="G17" i="27"/>
  <c r="G16" i="27"/>
  <c r="G14" i="27"/>
  <c r="G18" i="27"/>
  <c r="G19" i="27"/>
  <c r="G28" i="27"/>
  <c r="G26" i="27"/>
  <c r="G24" i="27"/>
  <c r="G13" i="27"/>
  <c r="G23" i="27"/>
  <c r="G27" i="27"/>
  <c r="G25" i="27"/>
  <c r="G11" i="27"/>
  <c r="G21" i="27"/>
  <c r="G12" i="27"/>
  <c r="G20" i="27"/>
  <c r="G22" i="27"/>
  <c r="G31" i="27"/>
  <c r="E29" i="27"/>
  <c r="G32" i="27"/>
  <c r="G30" i="27"/>
  <c r="G33" i="27"/>
  <c r="D20" i="26"/>
  <c r="G34" i="26"/>
  <c r="G29" i="26"/>
  <c r="D11" i="27" l="1"/>
  <c r="C35" i="27"/>
  <c r="E35" i="27"/>
  <c r="F18" i="27" s="1"/>
  <c r="D32" i="27"/>
  <c r="G34" i="27"/>
  <c r="G29" i="27"/>
  <c r="D23" i="27"/>
  <c r="D21" i="27"/>
  <c r="D16" i="27"/>
  <c r="D23" i="26"/>
  <c r="D15" i="26"/>
  <c r="D31" i="26"/>
  <c r="D33" i="26"/>
  <c r="D32" i="26"/>
  <c r="G35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F33" i="27" l="1"/>
  <c r="D22" i="27"/>
  <c r="D30" i="27"/>
  <c r="D12" i="27"/>
  <c r="D17" i="27"/>
  <c r="D33" i="27"/>
  <c r="D19" i="27"/>
  <c r="D28" i="27"/>
  <c r="D24" i="27"/>
  <c r="D31" i="27"/>
  <c r="D13" i="27"/>
  <c r="D18" i="27"/>
  <c r="D27" i="27"/>
  <c r="D20" i="27"/>
  <c r="D25" i="27"/>
  <c r="D15" i="27"/>
  <c r="D26" i="27"/>
  <c r="D14" i="27"/>
  <c r="F24" i="27"/>
  <c r="F12" i="27"/>
  <c r="F27" i="27"/>
  <c r="F11" i="27"/>
  <c r="F25" i="27"/>
  <c r="F19" i="27"/>
  <c r="F26" i="27"/>
  <c r="F17" i="27"/>
  <c r="F23" i="27"/>
  <c r="F15" i="27"/>
  <c r="F30" i="27"/>
  <c r="F22" i="27"/>
  <c r="F14" i="27"/>
  <c r="G35" i="27"/>
  <c r="F21" i="27"/>
  <c r="F32" i="27"/>
  <c r="F16" i="27"/>
  <c r="F13" i="27"/>
  <c r="F20" i="27"/>
  <c r="F28" i="27"/>
  <c r="F31" i="27"/>
  <c r="D29" i="26"/>
  <c r="D34" i="26"/>
  <c r="F34" i="26"/>
  <c r="F29" i="26"/>
  <c r="D29" i="27" l="1"/>
  <c r="D34" i="27"/>
  <c r="F34" i="27"/>
  <c r="F29" i="27"/>
  <c r="D35" i="26"/>
  <c r="F35" i="26"/>
  <c r="D35" i="27" l="1"/>
  <c r="F35" i="27"/>
  <c r="D32" i="2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 l="1"/>
  <c r="F33" i="21" l="1"/>
  <c r="G35" i="21"/>
  <c r="F13" i="21"/>
  <c r="F27" i="21"/>
  <c r="F26" i="21"/>
  <c r="F32" i="21"/>
  <c r="F24" i="21"/>
  <c r="F11" i="21" l="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<sst xmlns="http://schemas.openxmlformats.org/spreadsheetml/2006/main" count="206" uniqueCount="70">
  <si>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</si>
  <si>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</si>
  <si>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</si>
  <si>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</si>
  <si>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</si>
  <si>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</si>
  <si>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</si>
  <si>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</si>
  <si>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</si>
  <si>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</si>
  <si>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</si>
  <si>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</si>
  <si>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</si>
  <si>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</si>
  <si>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</si>
  <si>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</si>
  <si>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</si>
  <si>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</si>
  <si>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</si>
  <si>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</si>
  <si>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</si>
  <si>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</si>
  <si>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</si>
  <si>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</si>
  <si>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</si>
  <si>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</si>
  <si>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</si>
  <si>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</si>
  <si>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</si>
  <si>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</si>
  <si>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</si>
  <si>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</si>
  <si>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</si>
  <si>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</si>
  <si>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</si>
  <si>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</si>
  <si>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</si>
  <si>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</si>
  <si>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</si>
  <si>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</si>
  <si>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</si>
  <si>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</si>
  <si>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</si>
  <si>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</si>
  <si>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</si>
  <si>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</si>
  <si>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</si>
  <si>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</si>
  <si>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</si>
  <si>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</si>
  <si>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</si>
  <si>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</si>
  <si>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</si>
  <si>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</si>
  <si>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Premija u BiH</t>
  </si>
  <si>
    <t>Premija u FBiH</t>
  </si>
  <si>
    <t>Premija u RS</t>
  </si>
  <si>
    <t>I-XII-2022</t>
  </si>
  <si>
    <t>I-XII-2023</t>
  </si>
  <si>
    <t>2023.**</t>
  </si>
  <si>
    <t>Premija po vrstama osiguranja u Bosni i Hercegovini za 2022. i 2023. godinu (u KM)</t>
  </si>
  <si>
    <t>Premija po vrstama osiguranja u Federaciji Bosne i Hercegovine za 2022. i 2023. godinu (u KM)</t>
  </si>
  <si>
    <t>Premija po vrstama osiguranja u Republici Srpskoj za 2022. i 2023. godinu (u KM)</t>
  </si>
  <si>
    <t>2022.*</t>
  </si>
  <si>
    <t>*Podatci se odnose na razdoblje od 01.01. do 31.12.2022. godine.</t>
  </si>
  <si>
    <t xml:space="preserve">Osiguranje robe u prijevozu </t>
  </si>
  <si>
    <t>Osiguranje jamstva</t>
  </si>
  <si>
    <t>Osiguranje raznih financijskih gubitaka</t>
  </si>
  <si>
    <t>**Podatci se odnose na razdoblje od 01.01. do 31.12.2023. godine.</t>
  </si>
  <si>
    <t>23/22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</si>
</sst>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K_M_-;\-* #,##0.00\ _K_M_-;_-* &quot;-&quot;??\ _K_M_-;_-@_-"/>
    <numFmt numFmtId="165" formatCode="\+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#,##0.00_ ;\-#,##0.00\ "/>
    <numFmt numFmtId="169" formatCode="_-* #,##0.00\ _T_L_-;\-* #,##0.00\ _T_L_-;_-* &quot;-&quot;??\ _T_L_-;_-@_-"/>
    <numFmt numFmtId="170" formatCode="m\o\n\th\ d\,\ yyyy"/>
    <numFmt numFmtId="171" formatCode="#,#00"/>
    <numFmt numFmtId="172" formatCode="#,"/>
    <numFmt numFmtId="173" formatCode="[$-1141A]#,##0;\(#,##0\)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</font>
    <font>
      <sz val="11"/>
      <color rgb="FF00B0F0"/>
      <name val="Cambria"/>
      <family val="1"/>
      <scheme val="major"/>
    </font>
    <font>
      <sz val="11"/>
      <name val="Cambria"/>
      <family val="1"/>
      <scheme val="maj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7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169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40" fillId="0" borderId="0">
      <protection locked="0"/>
    </xf>
    <xf numFmtId="171" fontId="40" fillId="0" borderId="0">
      <protection locked="0"/>
    </xf>
    <xf numFmtId="172" fontId="41" fillId="0" borderId="0">
      <protection locked="0"/>
    </xf>
    <xf numFmtId="172" fontId="41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4" fillId="0" borderId="0"/>
    <xf numFmtId="0" fontId="38" fillId="0" borderId="0"/>
    <xf numFmtId="0" fontId="4" fillId="0" borderId="0"/>
    <xf numFmtId="0" fontId="1" fillId="0" borderId="0"/>
    <xf numFmtId="0" fontId="14" fillId="0" borderId="0"/>
    <xf numFmtId="0" fontId="4" fillId="0" borderId="0"/>
    <xf numFmtId="0" fontId="4" fillId="0" borderId="0"/>
    <xf numFmtId="0" fontId="3" fillId="0" borderId="0"/>
    <xf numFmtId="0" fontId="38" fillId="0" borderId="0">
      <alignment wrapText="1"/>
    </xf>
    <xf numFmtId="0" fontId="1" fillId="0" borderId="0"/>
    <xf numFmtId="0" fontId="38" fillId="0" borderId="0">
      <alignment wrapText="1"/>
    </xf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>
      <alignment vertical="top"/>
    </xf>
    <xf numFmtId="0" fontId="42" fillId="0" borderId="0">
      <alignment vertical="top"/>
    </xf>
  </cellStyleXfs>
  <cellXfs count="70">
    <xf numFmtId="0" fontId="0" fillId="0" borderId="0" xfId="0"/>
    <xf numFmtId="0" fontId="5" fillId="0" borderId="0" xfId="0" applyFont="1"/>
    <xf numFmtId="0" fontId="28" fillId="0" borderId="0" xfId="0" applyFont="1"/>
    <xf numFmtId="0" fontId="30" fillId="3" borderId="0" xfId="0" applyFont="1" applyFill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5" fontId="5" fillId="3" borderId="42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165" fontId="5" fillId="3" borderId="41" xfId="0" applyNumberFormat="1" applyFont="1" applyFill="1" applyBorder="1" applyAlignment="1">
      <alignment horizontal="right" vertical="center"/>
    </xf>
    <xf numFmtId="0" fontId="29" fillId="0" borderId="0" xfId="0" applyFont="1"/>
    <xf numFmtId="0" fontId="33" fillId="0" borderId="0" xfId="0" applyFont="1"/>
    <xf numFmtId="3" fontId="32" fillId="0" borderId="0" xfId="1" applyNumberFormat="1" applyFont="1" applyAlignment="1">
      <alignment horizontal="right" vertical="center"/>
    </xf>
    <xf numFmtId="0" fontId="34" fillId="0" borderId="0" xfId="0" applyFont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5" fontId="5" fillId="3" borderId="0" xfId="0" applyNumberFormat="1" applyFont="1" applyFill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165" fontId="2" fillId="2" borderId="47" xfId="0" applyNumberFormat="1" applyFont="1" applyFill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8" fontId="5" fillId="0" borderId="32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horizontal="right" vertical="center" wrapText="1"/>
    </xf>
    <xf numFmtId="168" fontId="5" fillId="3" borderId="2" xfId="0" applyNumberFormat="1" applyFont="1" applyFill="1" applyBorder="1" applyAlignment="1">
      <alignment horizontal="right" vertical="center"/>
    </xf>
    <xf numFmtId="168" fontId="5" fillId="3" borderId="0" xfId="0" applyNumberFormat="1" applyFont="1" applyFill="1" applyAlignment="1">
      <alignment horizontal="right" vertical="center"/>
    </xf>
    <xf numFmtId="2" fontId="5" fillId="0" borderId="32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2" fontId="5" fillId="3" borderId="2" xfId="0" applyNumberFormat="1" applyFont="1" applyFill="1" applyBorder="1" applyAlignment="1">
      <alignment horizontal="right" vertical="center"/>
    </xf>
    <xf numFmtId="2" fontId="5" fillId="3" borderId="0" xfId="0" applyNumberFormat="1" applyFont="1" applyFill="1" applyAlignment="1">
      <alignment horizontal="right" vertical="center"/>
    </xf>
    <xf numFmtId="1" fontId="2" fillId="2" borderId="46" xfId="0" applyNumberFormat="1" applyFont="1" applyFill="1" applyBorder="1" applyAlignment="1">
      <alignment horizontal="right" vertical="center"/>
    </xf>
    <xf numFmtId="3" fontId="44" fillId="0" borderId="0" xfId="0" applyNumberFormat="1" applyFont="1" applyAlignment="1">
      <alignment horizontal="right" vertical="center"/>
    </xf>
    <xf numFmtId="3" fontId="0" fillId="0" borderId="48" xfId="0" applyNumberFormat="1" applyBorder="1"/>
    <xf numFmtId="3" fontId="0" fillId="0" borderId="0" xfId="0" applyNumberFormat="1"/>
    <xf numFmtId="3" fontId="31" fillId="2" borderId="46" xfId="0" applyNumberFormat="1" applyFont="1" applyFill="1" applyBorder="1" applyAlignment="1">
      <alignment horizontal="right" vertical="center"/>
    </xf>
    <xf numFmtId="168" fontId="45" fillId="0" borderId="32" xfId="0" applyNumberFormat="1" applyFont="1" applyBorder="1" applyAlignment="1">
      <alignment horizontal="right" vertical="center" wrapText="1"/>
    </xf>
    <xf numFmtId="173" fontId="46" fillId="0" borderId="0" xfId="0" applyNumberFormat="1" applyFont="1"/>
    <xf numFmtId="168" fontId="45" fillId="0" borderId="0" xfId="0" applyNumberFormat="1" applyFont="1" applyAlignment="1">
      <alignment horizontal="right" vertical="center" wrapText="1"/>
    </xf>
    <xf numFmtId="168" fontId="45" fillId="3" borderId="2" xfId="0" applyNumberFormat="1" applyFont="1" applyFill="1" applyBorder="1" applyAlignment="1">
      <alignment horizontal="right" vertical="center"/>
    </xf>
    <xf numFmtId="168" fontId="45" fillId="3" borderId="0" xfId="0" applyNumberFormat="1" applyFont="1" applyFill="1" applyAlignment="1">
      <alignment horizontal="right" vertical="center"/>
    </xf>
    <xf numFmtId="3" fontId="45" fillId="3" borderId="2" xfId="0" applyNumberFormat="1" applyFont="1" applyFill="1" applyBorder="1" applyAlignment="1">
      <alignment horizontal="right" vertical="center"/>
    </xf>
    <xf numFmtId="3" fontId="45" fillId="0" borderId="0" xfId="0" applyNumberFormat="1" applyFont="1" applyAlignment="1">
      <alignment horizontal="right" vertical="center"/>
    </xf>
    <xf numFmtId="3" fontId="45" fillId="3" borderId="0" xfId="0" applyNumberFormat="1" applyFont="1" applyFill="1" applyAlignment="1">
      <alignment horizontal="right" vertical="center"/>
    </xf>
    <xf numFmtId="3" fontId="47" fillId="0" borderId="0" xfId="0" applyNumberFormat="1" applyFont="1"/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3" fontId="0" fillId="0" borderId="0" xfId="0" applyNumberFormat="1" applyFont="1"/>
    <xf numFmtId="173" fontId="48" fillId="0" borderId="0" xfId="0" applyNumberFormat="1" applyFont="1"/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317">
    <cellStyle name="20% - Accent1 2" xfId="11" xr:uid="{00000000-0005-0000-0000-000000000000}"/>
    <cellStyle name="20% - Accent1 2 2" xfId="276" xr:uid="{00000000-0005-0000-0000-000001000000}"/>
    <cellStyle name="20% - Accent1 3" xfId="277" xr:uid="{00000000-0005-0000-0000-000002000000}"/>
    <cellStyle name="20% - Accent2 2" xfId="12" xr:uid="{00000000-0005-0000-0000-000003000000}"/>
    <cellStyle name="20% - Accent3 2" xfId="13" xr:uid="{00000000-0005-0000-0000-000004000000}"/>
    <cellStyle name="20% - Accent4 2" xfId="14" xr:uid="{00000000-0005-0000-0000-000005000000}"/>
    <cellStyle name="20% - Accent5 2" xfId="15" xr:uid="{00000000-0005-0000-0000-000006000000}"/>
    <cellStyle name="20% - Accent6 2" xfId="16" xr:uid="{00000000-0005-0000-0000-000007000000}"/>
    <cellStyle name="40% - Accent1 2" xfId="17" xr:uid="{00000000-0005-0000-0000-000008000000}"/>
    <cellStyle name="40% - Accent1 2 2" xfId="278" xr:uid="{00000000-0005-0000-0000-000009000000}"/>
    <cellStyle name="40% - Accent1 3" xfId="279" xr:uid="{00000000-0005-0000-0000-00000A000000}"/>
    <cellStyle name="40% - Accent2 2" xfId="18" xr:uid="{00000000-0005-0000-0000-00000B000000}"/>
    <cellStyle name="40% - Accent3 2" xfId="19" xr:uid="{00000000-0005-0000-0000-00000C000000}"/>
    <cellStyle name="40% - Accent4 2" xfId="20" xr:uid="{00000000-0005-0000-0000-00000D000000}"/>
    <cellStyle name="40% - Accent5 2" xfId="21" xr:uid="{00000000-0005-0000-0000-00000E000000}"/>
    <cellStyle name="40% - Accent6 2" xfId="22" xr:uid="{00000000-0005-0000-0000-00000F000000}"/>
    <cellStyle name="60% - Accent1 2" xfId="23" xr:uid="{00000000-0005-0000-0000-000010000000}"/>
    <cellStyle name="60% - Accent2 2" xfId="24" xr:uid="{00000000-0005-0000-0000-000011000000}"/>
    <cellStyle name="60% - Accent3 2" xfId="25" xr:uid="{00000000-0005-0000-0000-000012000000}"/>
    <cellStyle name="60% - Accent4 2" xfId="26" xr:uid="{00000000-0005-0000-0000-000013000000}"/>
    <cellStyle name="60% - Accent5 2" xfId="27" xr:uid="{00000000-0005-0000-0000-000014000000}"/>
    <cellStyle name="60% - Accent6 2" xfId="28" xr:uid="{00000000-0005-0000-0000-000015000000}"/>
    <cellStyle name="Accent1 2" xfId="29" xr:uid="{00000000-0005-0000-0000-000016000000}"/>
    <cellStyle name="Accent1 2 2" xfId="280" xr:uid="{00000000-0005-0000-0000-000017000000}"/>
    <cellStyle name="Accent1 3" xfId="281" xr:uid="{00000000-0005-0000-0000-000018000000}"/>
    <cellStyle name="Accent2 2" xfId="30" xr:uid="{00000000-0005-0000-0000-000019000000}"/>
    <cellStyle name="Accent3 2" xfId="31" xr:uid="{00000000-0005-0000-0000-00001A000000}"/>
    <cellStyle name="Accent4 2" xfId="32" xr:uid="{00000000-0005-0000-0000-00001B000000}"/>
    <cellStyle name="Accent5 2" xfId="33" xr:uid="{00000000-0005-0000-0000-00001C000000}"/>
    <cellStyle name="Accent6 2" xfId="34" xr:uid="{00000000-0005-0000-0000-00001D000000}"/>
    <cellStyle name="Bad 2" xfId="35" xr:uid="{00000000-0005-0000-0000-00001E000000}"/>
    <cellStyle name="Calculation 2" xfId="36" xr:uid="{00000000-0005-0000-0000-00001F000000}"/>
    <cellStyle name="Calculation 2 2" xfId="246" xr:uid="{00000000-0005-0000-0000-000020000000}"/>
    <cellStyle name="Calculation 2 3" xfId="268" xr:uid="{00000000-0005-0000-0000-000021000000}"/>
    <cellStyle name="Calculation 2 4" xfId="239" xr:uid="{00000000-0005-0000-0000-000022000000}"/>
    <cellStyle name="Calculation 3" xfId="227" xr:uid="{00000000-0005-0000-0000-000023000000}"/>
    <cellStyle name="Calculation 3 2" xfId="245" xr:uid="{00000000-0005-0000-0000-000024000000}"/>
    <cellStyle name="Calculation 3 3" xfId="267" xr:uid="{00000000-0005-0000-0000-000025000000}"/>
    <cellStyle name="Calculation 3 4" xfId="238" xr:uid="{00000000-0005-0000-0000-000026000000}"/>
    <cellStyle name="Calculation 4" xfId="230" xr:uid="{00000000-0005-0000-0000-000027000000}"/>
    <cellStyle name="Check Cell 2" xfId="37" xr:uid="{00000000-0005-0000-0000-000028000000}"/>
    <cellStyle name="Comma 2" xfId="38" xr:uid="{00000000-0005-0000-0000-000029000000}"/>
    <cellStyle name="Comma 2 2" xfId="284" xr:uid="{00000000-0005-0000-0000-00002A000000}"/>
    <cellStyle name="Comma 2 3" xfId="283" xr:uid="{00000000-0005-0000-0000-00002B000000}"/>
    <cellStyle name="Comma 3" xfId="285" xr:uid="{00000000-0005-0000-0000-00002C000000}"/>
    <cellStyle name="Comma 3 2" xfId="286" xr:uid="{00000000-0005-0000-0000-00002D000000}"/>
    <cellStyle name="Comma 4" xfId="287" xr:uid="{00000000-0005-0000-0000-00002E000000}"/>
    <cellStyle name="Comma 5" xfId="288" xr:uid="{00000000-0005-0000-0000-00002F000000}"/>
    <cellStyle name="Comma 6" xfId="289" xr:uid="{00000000-0005-0000-0000-000030000000}"/>
    <cellStyle name="Comma 7" xfId="282" xr:uid="{00000000-0005-0000-0000-000031000000}"/>
    <cellStyle name="Date" xfId="290" xr:uid="{00000000-0005-0000-0000-000032000000}"/>
    <cellStyle name="Euro" xfId="39" xr:uid="{00000000-0005-0000-0000-000033000000}"/>
    <cellStyle name="Explanatory Text 2" xfId="40" xr:uid="{00000000-0005-0000-0000-000034000000}"/>
    <cellStyle name="Fixed" xfId="291" xr:uid="{00000000-0005-0000-0000-000035000000}"/>
    <cellStyle name="Good 2" xfId="41" xr:uid="{00000000-0005-0000-0000-000036000000}"/>
    <cellStyle name="Heading 1 2" xfId="42" xr:uid="{00000000-0005-0000-0000-000037000000}"/>
    <cellStyle name="Heading 2 2" xfId="43" xr:uid="{00000000-0005-0000-0000-000038000000}"/>
    <cellStyle name="Heading 3 2" xfId="44" xr:uid="{00000000-0005-0000-0000-000039000000}"/>
    <cellStyle name="Heading 4 2" xfId="45" xr:uid="{00000000-0005-0000-0000-00003A000000}"/>
    <cellStyle name="Heading1" xfId="292" xr:uid="{00000000-0005-0000-0000-00003B000000}"/>
    <cellStyle name="Heading2" xfId="293" xr:uid="{00000000-0005-0000-0000-00003C000000}"/>
    <cellStyle name="Hyperlink 2" xfId="294" xr:uid="{00000000-0005-0000-0000-00003D000000}"/>
    <cellStyle name="Input 2" xfId="46" xr:uid="{00000000-0005-0000-0000-00003E000000}"/>
    <cellStyle name="Input 2 2" xfId="248" xr:uid="{00000000-0005-0000-0000-00003F000000}"/>
    <cellStyle name="Input 2 3" xfId="270" xr:uid="{00000000-0005-0000-0000-000040000000}"/>
    <cellStyle name="Input 2 4" xfId="243" xr:uid="{00000000-0005-0000-0000-000041000000}"/>
    <cellStyle name="Input 3" xfId="228" xr:uid="{00000000-0005-0000-0000-000042000000}"/>
    <cellStyle name="Input 3 2" xfId="247" xr:uid="{00000000-0005-0000-0000-000043000000}"/>
    <cellStyle name="Input 3 3" xfId="269" xr:uid="{00000000-0005-0000-0000-000044000000}"/>
    <cellStyle name="Input 3 4" xfId="241" xr:uid="{00000000-0005-0000-0000-000045000000}"/>
    <cellStyle name="Input 4" xfId="229" xr:uid="{00000000-0005-0000-0000-000046000000}"/>
    <cellStyle name="Linked Cell 2" xfId="47" xr:uid="{00000000-0005-0000-0000-000047000000}"/>
    <cellStyle name="MAND_x000d_CHECK.COMMAND_x000e_RENAME.COMMAND_x0008_SHOW.BAR_x000b_DELETE.MENU_x000e_DELETE.COMMAND_x000e_GET.CHA" xfId="48" xr:uid="{00000000-0005-0000-0000-000048000000}"/>
    <cellStyle name="Neutral 2" xfId="49" xr:uid="{00000000-0005-0000-0000-000049000000}"/>
    <cellStyle name="Normal 10" xfId="50" xr:uid="{00000000-0005-0000-0000-00004B000000}"/>
    <cellStyle name="Normal 100" xfId="51" xr:uid="{00000000-0005-0000-0000-00004C000000}"/>
    <cellStyle name="Normal 101" xfId="52" xr:uid="{00000000-0005-0000-0000-00004D000000}"/>
    <cellStyle name="Normal 102" xfId="53" xr:uid="{00000000-0005-0000-0000-00004E000000}"/>
    <cellStyle name="Normal 103" xfId="54" xr:uid="{00000000-0005-0000-0000-00004F000000}"/>
    <cellStyle name="Normal 104" xfId="55" xr:uid="{00000000-0005-0000-0000-000050000000}"/>
    <cellStyle name="Normal 105" xfId="56" xr:uid="{00000000-0005-0000-0000-000051000000}"/>
    <cellStyle name="Normal 106" xfId="57" xr:uid="{00000000-0005-0000-0000-000052000000}"/>
    <cellStyle name="Normal 107" xfId="58" xr:uid="{00000000-0005-0000-0000-000053000000}"/>
    <cellStyle name="Normal 108" xfId="59" xr:uid="{00000000-0005-0000-0000-000054000000}"/>
    <cellStyle name="Normal 109" xfId="60" xr:uid="{00000000-0005-0000-0000-000055000000}"/>
    <cellStyle name="Normal 11" xfId="61" xr:uid="{00000000-0005-0000-0000-000056000000}"/>
    <cellStyle name="Normal 110" xfId="62" xr:uid="{00000000-0005-0000-0000-000057000000}"/>
    <cellStyle name="Normal 111" xfId="63" xr:uid="{00000000-0005-0000-0000-000058000000}"/>
    <cellStyle name="Normal 112" xfId="64" xr:uid="{00000000-0005-0000-0000-000059000000}"/>
    <cellStyle name="Normal 113" xfId="65" xr:uid="{00000000-0005-0000-0000-00005A000000}"/>
    <cellStyle name="Normal 114" xfId="66" xr:uid="{00000000-0005-0000-0000-00005B000000}"/>
    <cellStyle name="Normal 115" xfId="67" xr:uid="{00000000-0005-0000-0000-00005C000000}"/>
    <cellStyle name="Normal 116" xfId="68" xr:uid="{00000000-0005-0000-0000-00005D000000}"/>
    <cellStyle name="Normal 117" xfId="69" xr:uid="{00000000-0005-0000-0000-00005E000000}"/>
    <cellStyle name="Normal 118" xfId="70" xr:uid="{00000000-0005-0000-0000-00005F000000}"/>
    <cellStyle name="Normal 119" xfId="71" xr:uid="{00000000-0005-0000-0000-000060000000}"/>
    <cellStyle name="Normal 12" xfId="72" xr:uid="{00000000-0005-0000-0000-000061000000}"/>
    <cellStyle name="Normal 120" xfId="73" xr:uid="{00000000-0005-0000-0000-000062000000}"/>
    <cellStyle name="Normal 121" xfId="74" xr:uid="{00000000-0005-0000-0000-000063000000}"/>
    <cellStyle name="Normal 122" xfId="75" xr:uid="{00000000-0005-0000-0000-000064000000}"/>
    <cellStyle name="Normal 123" xfId="76" xr:uid="{00000000-0005-0000-0000-000065000000}"/>
    <cellStyle name="Normal 124" xfId="77" xr:uid="{00000000-0005-0000-0000-000066000000}"/>
    <cellStyle name="Normal 125" xfId="78" xr:uid="{00000000-0005-0000-0000-000067000000}"/>
    <cellStyle name="Normal 126" xfId="79" xr:uid="{00000000-0005-0000-0000-000068000000}"/>
    <cellStyle name="Normal 127" xfId="80" xr:uid="{00000000-0005-0000-0000-000069000000}"/>
    <cellStyle name="Normal 128" xfId="81" xr:uid="{00000000-0005-0000-0000-00006A000000}"/>
    <cellStyle name="Normal 129" xfId="82" xr:uid="{00000000-0005-0000-0000-00006B000000}"/>
    <cellStyle name="Normal 13" xfId="83" xr:uid="{00000000-0005-0000-0000-00006C000000}"/>
    <cellStyle name="Normal 130" xfId="84" xr:uid="{00000000-0005-0000-0000-00006D000000}"/>
    <cellStyle name="Normal 131" xfId="85" xr:uid="{00000000-0005-0000-0000-00006E000000}"/>
    <cellStyle name="Normal 132" xfId="86" xr:uid="{00000000-0005-0000-0000-00006F000000}"/>
    <cellStyle name="Normal 133" xfId="87" xr:uid="{00000000-0005-0000-0000-000070000000}"/>
    <cellStyle name="Normal 134" xfId="88" xr:uid="{00000000-0005-0000-0000-000071000000}"/>
    <cellStyle name="Normal 135" xfId="89" xr:uid="{00000000-0005-0000-0000-000072000000}"/>
    <cellStyle name="Normal 136" xfId="90" xr:uid="{00000000-0005-0000-0000-000073000000}"/>
    <cellStyle name="Normal 137" xfId="91" xr:uid="{00000000-0005-0000-0000-000074000000}"/>
    <cellStyle name="Normal 138" xfId="92" xr:uid="{00000000-0005-0000-0000-000075000000}"/>
    <cellStyle name="Normal 139" xfId="93" xr:uid="{00000000-0005-0000-0000-000076000000}"/>
    <cellStyle name="Normal 14" xfId="94" xr:uid="{00000000-0005-0000-0000-000077000000}"/>
    <cellStyle name="Normal 140" xfId="95" xr:uid="{00000000-0005-0000-0000-000078000000}"/>
    <cellStyle name="Normal 141" xfId="96" xr:uid="{00000000-0005-0000-0000-000079000000}"/>
    <cellStyle name="Normal 142" xfId="97" xr:uid="{00000000-0005-0000-0000-00007A000000}"/>
    <cellStyle name="Normal 143" xfId="98" xr:uid="{00000000-0005-0000-0000-00007B000000}"/>
    <cellStyle name="Normal 144" xfId="99" xr:uid="{00000000-0005-0000-0000-00007C000000}"/>
    <cellStyle name="Normal 145" xfId="100" xr:uid="{00000000-0005-0000-0000-00007D000000}"/>
    <cellStyle name="Normal 146" xfId="101" xr:uid="{00000000-0005-0000-0000-00007E000000}"/>
    <cellStyle name="Normal 147" xfId="102" xr:uid="{00000000-0005-0000-0000-00007F000000}"/>
    <cellStyle name="Normal 148" xfId="103" xr:uid="{00000000-0005-0000-0000-000080000000}"/>
    <cellStyle name="Normal 149" xfId="104" xr:uid="{00000000-0005-0000-0000-000081000000}"/>
    <cellStyle name="Normal 15" xfId="105" xr:uid="{00000000-0005-0000-0000-000082000000}"/>
    <cellStyle name="Normal 150" xfId="106" xr:uid="{00000000-0005-0000-0000-000083000000}"/>
    <cellStyle name="Normal 151" xfId="107" xr:uid="{00000000-0005-0000-0000-000084000000}"/>
    <cellStyle name="Normal 152" xfId="214" xr:uid="{00000000-0005-0000-0000-000085000000}"/>
    <cellStyle name="Normal 152 2" xfId="255" xr:uid="{00000000-0005-0000-0000-000086000000}"/>
    <cellStyle name="Normal 153" xfId="108" xr:uid="{00000000-0005-0000-0000-000087000000}"/>
    <cellStyle name="Normal 154" xfId="109" xr:uid="{00000000-0005-0000-0000-000088000000}"/>
    <cellStyle name="Normal 155" xfId="110" xr:uid="{00000000-0005-0000-0000-000089000000}"/>
    <cellStyle name="Normal 156" xfId="111" xr:uid="{00000000-0005-0000-0000-00008A000000}"/>
    <cellStyle name="Normal 157" xfId="112" xr:uid="{00000000-0005-0000-0000-00008B000000}"/>
    <cellStyle name="Normal 158" xfId="113" xr:uid="{00000000-0005-0000-0000-00008C000000}"/>
    <cellStyle name="Normal 159" xfId="114" xr:uid="{00000000-0005-0000-0000-00008D000000}"/>
    <cellStyle name="Normal 16" xfId="115" xr:uid="{00000000-0005-0000-0000-00008E000000}"/>
    <cellStyle name="Normal 160" xfId="215" xr:uid="{00000000-0005-0000-0000-00008F000000}"/>
    <cellStyle name="Normal 160 2" xfId="257" xr:uid="{00000000-0005-0000-0000-000090000000}"/>
    <cellStyle name="Normal 161" xfId="217" xr:uid="{00000000-0005-0000-0000-000091000000}"/>
    <cellStyle name="Normal 161 2" xfId="259" xr:uid="{00000000-0005-0000-0000-000092000000}"/>
    <cellStyle name="Normal 162" xfId="219" xr:uid="{00000000-0005-0000-0000-000093000000}"/>
    <cellStyle name="Normal 162 2" xfId="261" xr:uid="{00000000-0005-0000-0000-000094000000}"/>
    <cellStyle name="Normal 163" xfId="221" xr:uid="{00000000-0005-0000-0000-000095000000}"/>
    <cellStyle name="Normal 163 2" xfId="263" xr:uid="{00000000-0005-0000-0000-000096000000}"/>
    <cellStyle name="Normal 164" xfId="223" xr:uid="{00000000-0005-0000-0000-000097000000}"/>
    <cellStyle name="Normal 164 2" xfId="265" xr:uid="{00000000-0005-0000-0000-000098000000}"/>
    <cellStyle name="Normal 165" xfId="10" xr:uid="{00000000-0005-0000-0000-000099000000}"/>
    <cellStyle name="Normal 165 2" xfId="244" xr:uid="{00000000-0005-0000-0000-00009A000000}"/>
    <cellStyle name="Normal 166" xfId="234" xr:uid="{00000000-0005-0000-0000-00009B000000}"/>
    <cellStyle name="Normal 167" xfId="275" xr:uid="{00000000-0005-0000-0000-00009C000000}"/>
    <cellStyle name="Normal 17" xfId="116" xr:uid="{00000000-0005-0000-0000-00009D000000}"/>
    <cellStyle name="Normal 18" xfId="117" xr:uid="{00000000-0005-0000-0000-00009E000000}"/>
    <cellStyle name="Normal 19" xfId="118" xr:uid="{00000000-0005-0000-0000-00009F000000}"/>
    <cellStyle name="Normal 2" xfId="9" xr:uid="{00000000-0005-0000-0000-0000A0000000}"/>
    <cellStyle name="Normal 2 2" xfId="119" xr:uid="{00000000-0005-0000-0000-0000A1000000}"/>
    <cellStyle name="Normal 2 2 2" xfId="297" xr:uid="{00000000-0005-0000-0000-0000A2000000}"/>
    <cellStyle name="Normal 2 2 2 2" xfId="298" xr:uid="{00000000-0005-0000-0000-0000A3000000}"/>
    <cellStyle name="Normal 2 2 3" xfId="299" xr:uid="{00000000-0005-0000-0000-0000A4000000}"/>
    <cellStyle name="Normal 2 2 4" xfId="296" xr:uid="{00000000-0005-0000-0000-0000A5000000}"/>
    <cellStyle name="Normal 2 2 5" xfId="300" xr:uid="{00000000-0005-0000-0000-0000A6000000}"/>
    <cellStyle name="Normal 2 3" xfId="295" xr:uid="{00000000-0005-0000-0000-0000A7000000}"/>
    <cellStyle name="Normal 20" xfId="120" xr:uid="{00000000-0005-0000-0000-0000A8000000}"/>
    <cellStyle name="Normal 21" xfId="121" xr:uid="{00000000-0005-0000-0000-0000A9000000}"/>
    <cellStyle name="Normal 22" xfId="122" xr:uid="{00000000-0005-0000-0000-0000AA000000}"/>
    <cellStyle name="Normal 23" xfId="123" xr:uid="{00000000-0005-0000-0000-0000AB000000}"/>
    <cellStyle name="Normal 24" xfId="124" xr:uid="{00000000-0005-0000-0000-0000AC000000}"/>
    <cellStyle name="Normal 25" xfId="125" xr:uid="{00000000-0005-0000-0000-0000AD000000}"/>
    <cellStyle name="Normal 26" xfId="126" xr:uid="{00000000-0005-0000-0000-0000AE000000}"/>
    <cellStyle name="Normal 27" xfId="127" xr:uid="{00000000-0005-0000-0000-0000AF000000}"/>
    <cellStyle name="Normal 28" xfId="128" xr:uid="{00000000-0005-0000-0000-0000B0000000}"/>
    <cellStyle name="Normal 29" xfId="129" xr:uid="{00000000-0005-0000-0000-0000B1000000}"/>
    <cellStyle name="Normal 3" xfId="130" xr:uid="{00000000-0005-0000-0000-0000B2000000}"/>
    <cellStyle name="Normal 3 2" xfId="302" xr:uid="{00000000-0005-0000-0000-0000B3000000}"/>
    <cellStyle name="Normal 3 2 2" xfId="303" xr:uid="{00000000-0005-0000-0000-0000B4000000}"/>
    <cellStyle name="Normal 3 3" xfId="304" xr:uid="{00000000-0005-0000-0000-0000B5000000}"/>
    <cellStyle name="Normal 3 4" xfId="301" xr:uid="{00000000-0005-0000-0000-0000B6000000}"/>
    <cellStyle name="Normal 3 5" xfId="305" xr:uid="{00000000-0005-0000-0000-0000B7000000}"/>
    <cellStyle name="Normal 30" xfId="131" xr:uid="{00000000-0005-0000-0000-0000B8000000}"/>
    <cellStyle name="Normal 31" xfId="132" xr:uid="{00000000-0005-0000-0000-0000B9000000}"/>
    <cellStyle name="Normal 32" xfId="133" xr:uid="{00000000-0005-0000-0000-0000BA000000}"/>
    <cellStyle name="Normal 33" xfId="134" xr:uid="{00000000-0005-0000-0000-0000BB000000}"/>
    <cellStyle name="Normal 34" xfId="135" xr:uid="{00000000-0005-0000-0000-0000BC000000}"/>
    <cellStyle name="Normal 35" xfId="136" xr:uid="{00000000-0005-0000-0000-0000BD000000}"/>
    <cellStyle name="Normal 36" xfId="137" xr:uid="{00000000-0005-0000-0000-0000BE000000}"/>
    <cellStyle name="Normal 37" xfId="138" xr:uid="{00000000-0005-0000-0000-0000BF000000}"/>
    <cellStyle name="Normal 38" xfId="139" xr:uid="{00000000-0005-0000-0000-0000C0000000}"/>
    <cellStyle name="Normal 39" xfId="140" xr:uid="{00000000-0005-0000-0000-0000C1000000}"/>
    <cellStyle name="Normal 4" xfId="141" xr:uid="{00000000-0005-0000-0000-0000C2000000}"/>
    <cellStyle name="Normal 40" xfId="142" xr:uid="{00000000-0005-0000-0000-0000C3000000}"/>
    <cellStyle name="Normal 41" xfId="143" xr:uid="{00000000-0005-0000-0000-0000C4000000}"/>
    <cellStyle name="Normal 42" xfId="144" xr:uid="{00000000-0005-0000-0000-0000C5000000}"/>
    <cellStyle name="Normal 43" xfId="145" xr:uid="{00000000-0005-0000-0000-0000C6000000}"/>
    <cellStyle name="Normal 44" xfId="146" xr:uid="{00000000-0005-0000-0000-0000C7000000}"/>
    <cellStyle name="Normal 45" xfId="147" xr:uid="{00000000-0005-0000-0000-0000C8000000}"/>
    <cellStyle name="Normal 46" xfId="148" xr:uid="{00000000-0005-0000-0000-0000C9000000}"/>
    <cellStyle name="Normal 47" xfId="149" xr:uid="{00000000-0005-0000-0000-0000CA000000}"/>
    <cellStyle name="Normal 48" xfId="150" xr:uid="{00000000-0005-0000-0000-0000CB000000}"/>
    <cellStyle name="Normal 49" xfId="151" xr:uid="{00000000-0005-0000-0000-0000CC000000}"/>
    <cellStyle name="Normal 5" xfId="152" xr:uid="{00000000-0005-0000-0000-0000CD000000}"/>
    <cellStyle name="Normal 5 2" xfId="307" xr:uid="{00000000-0005-0000-0000-0000CE000000}"/>
    <cellStyle name="Normal 5 3" xfId="306" xr:uid="{00000000-0005-0000-0000-0000CF000000}"/>
    <cellStyle name="Normal 50" xfId="153" xr:uid="{00000000-0005-0000-0000-0000D0000000}"/>
    <cellStyle name="Normal 51" xfId="154" xr:uid="{00000000-0005-0000-0000-0000D1000000}"/>
    <cellStyle name="Normal 52" xfId="155" xr:uid="{00000000-0005-0000-0000-0000D2000000}"/>
    <cellStyle name="Normal 53" xfId="156" xr:uid="{00000000-0005-0000-0000-0000D3000000}"/>
    <cellStyle name="Normal 54" xfId="157" xr:uid="{00000000-0005-0000-0000-0000D4000000}"/>
    <cellStyle name="Normal 55" xfId="158" xr:uid="{00000000-0005-0000-0000-0000D5000000}"/>
    <cellStyle name="Normal 56" xfId="159" xr:uid="{00000000-0005-0000-0000-0000D6000000}"/>
    <cellStyle name="Normal 57" xfId="160" xr:uid="{00000000-0005-0000-0000-0000D7000000}"/>
    <cellStyle name="Normal 58" xfId="161" xr:uid="{00000000-0005-0000-0000-0000D8000000}"/>
    <cellStyle name="Normal 59" xfId="162" xr:uid="{00000000-0005-0000-0000-0000D9000000}"/>
    <cellStyle name="Normal 6" xfId="163" xr:uid="{00000000-0005-0000-0000-0000DA000000}"/>
    <cellStyle name="Normal 6 2" xfId="309" xr:uid="{00000000-0005-0000-0000-0000DB000000}"/>
    <cellStyle name="Normal 6 3" xfId="310" xr:uid="{00000000-0005-0000-0000-0000DC000000}"/>
    <cellStyle name="Normal 6 4" xfId="308" xr:uid="{00000000-0005-0000-0000-0000DD000000}"/>
    <cellStyle name="Normal 60" xfId="164" xr:uid="{00000000-0005-0000-0000-0000DE000000}"/>
    <cellStyle name="Normal 61" xfId="165" xr:uid="{00000000-0005-0000-0000-0000DF000000}"/>
    <cellStyle name="Normal 62" xfId="166" xr:uid="{00000000-0005-0000-0000-0000E0000000}"/>
    <cellStyle name="Normal 63" xfId="167" xr:uid="{00000000-0005-0000-0000-0000E1000000}"/>
    <cellStyle name="Normal 64" xfId="168" xr:uid="{00000000-0005-0000-0000-0000E2000000}"/>
    <cellStyle name="Normal 65" xfId="169" xr:uid="{00000000-0005-0000-0000-0000E3000000}"/>
    <cellStyle name="Normal 66" xfId="170" xr:uid="{00000000-0005-0000-0000-0000E4000000}"/>
    <cellStyle name="Normal 67" xfId="171" xr:uid="{00000000-0005-0000-0000-0000E5000000}"/>
    <cellStyle name="Normal 68" xfId="172" xr:uid="{00000000-0005-0000-0000-0000E6000000}"/>
    <cellStyle name="Normal 69" xfId="173" xr:uid="{00000000-0005-0000-0000-0000E7000000}"/>
    <cellStyle name="Normal 7" xfId="174" xr:uid="{00000000-0005-0000-0000-0000E8000000}"/>
    <cellStyle name="Normal 7 2" xfId="311" xr:uid="{00000000-0005-0000-0000-0000E9000000}"/>
    <cellStyle name="Normal 70" xfId="175" xr:uid="{00000000-0005-0000-0000-0000EA000000}"/>
    <cellStyle name="Normal 71" xfId="176" xr:uid="{00000000-0005-0000-0000-0000EB000000}"/>
    <cellStyle name="Normal 72" xfId="177" xr:uid="{00000000-0005-0000-0000-0000EC000000}"/>
    <cellStyle name="Normal 73" xfId="178" xr:uid="{00000000-0005-0000-0000-0000ED000000}"/>
    <cellStyle name="Normal 74" xfId="179" xr:uid="{00000000-0005-0000-0000-0000EE000000}"/>
    <cellStyle name="Normal 75" xfId="180" xr:uid="{00000000-0005-0000-0000-0000EF000000}"/>
    <cellStyle name="Normal 76" xfId="181" xr:uid="{00000000-0005-0000-0000-0000F0000000}"/>
    <cellStyle name="Normal 77" xfId="182" xr:uid="{00000000-0005-0000-0000-0000F1000000}"/>
    <cellStyle name="Normal 78" xfId="183" xr:uid="{00000000-0005-0000-0000-0000F2000000}"/>
    <cellStyle name="Normal 79" xfId="184" xr:uid="{00000000-0005-0000-0000-0000F3000000}"/>
    <cellStyle name="Normal 8" xfId="185" xr:uid="{00000000-0005-0000-0000-0000F4000000}"/>
    <cellStyle name="Normal 80" xfId="186" xr:uid="{00000000-0005-0000-0000-0000F5000000}"/>
    <cellStyle name="Normal 81" xfId="187" xr:uid="{00000000-0005-0000-0000-0000F6000000}"/>
    <cellStyle name="Normal 82" xfId="188" xr:uid="{00000000-0005-0000-0000-0000F7000000}"/>
    <cellStyle name="Normal 83" xfId="189" xr:uid="{00000000-0005-0000-0000-0000F8000000}"/>
    <cellStyle name="Normal 84" xfId="190" xr:uid="{00000000-0005-0000-0000-0000F9000000}"/>
    <cellStyle name="Normal 85" xfId="191" xr:uid="{00000000-0005-0000-0000-0000FA000000}"/>
    <cellStyle name="Normal 86" xfId="192" xr:uid="{00000000-0005-0000-0000-0000FB000000}"/>
    <cellStyle name="Normal 87" xfId="193" xr:uid="{00000000-0005-0000-0000-0000FC000000}"/>
    <cellStyle name="Normal 88" xfId="194" xr:uid="{00000000-0005-0000-0000-0000FD000000}"/>
    <cellStyle name="Normal 89" xfId="195" xr:uid="{00000000-0005-0000-0000-0000FE000000}"/>
    <cellStyle name="Normal 9" xfId="196" xr:uid="{00000000-0005-0000-0000-0000FF000000}"/>
    <cellStyle name="Normal 90" xfId="197" xr:uid="{00000000-0005-0000-0000-000000010000}"/>
    <cellStyle name="Normal 91" xfId="198" xr:uid="{00000000-0005-0000-0000-000001010000}"/>
    <cellStyle name="Normal 92" xfId="199" xr:uid="{00000000-0005-0000-0000-000002010000}"/>
    <cellStyle name="Normal 93" xfId="200" xr:uid="{00000000-0005-0000-0000-000003010000}"/>
    <cellStyle name="Normal 94" xfId="201" xr:uid="{00000000-0005-0000-0000-000004010000}"/>
    <cellStyle name="Normal 95" xfId="202" xr:uid="{00000000-0005-0000-0000-000005010000}"/>
    <cellStyle name="Normal 96" xfId="203" xr:uid="{00000000-0005-0000-0000-000006010000}"/>
    <cellStyle name="Normal 97" xfId="204" xr:uid="{00000000-0005-0000-0000-000007010000}"/>
    <cellStyle name="Normal 98" xfId="205" xr:uid="{00000000-0005-0000-0000-000008010000}"/>
    <cellStyle name="Normal 99" xfId="206" xr:uid="{00000000-0005-0000-0000-000009010000}"/>
    <cellStyle name="normální_Rezervy_prez_1_12_03" xfId="207" xr:uid="{00000000-0005-0000-0000-00000A010000}"/>
    <cellStyle name="Normalno" xfId="0" builtinId="0"/>
    <cellStyle name="Normalno 2" xfId="1" xr:uid="{00000000-0005-0000-0000-00000B010000}"/>
    <cellStyle name="Normalno 2 2" xfId="5" xr:uid="{00000000-0005-0000-0000-00000C010000}"/>
    <cellStyle name="Normalno 3" xfId="6" xr:uid="{00000000-0005-0000-0000-00000D010000}"/>
    <cellStyle name="Note 2" xfId="208" xr:uid="{00000000-0005-0000-0000-00000E010000}"/>
    <cellStyle name="Note 3" xfId="231" xr:uid="{00000000-0005-0000-0000-00000F010000}"/>
    <cellStyle name="Note 4" xfId="235" xr:uid="{00000000-0005-0000-0000-000010010000}"/>
    <cellStyle name="Note 5" xfId="236" xr:uid="{00000000-0005-0000-0000-000011010000}"/>
    <cellStyle name="Obično 2" xfId="2" xr:uid="{00000000-0005-0000-0000-000012010000}"/>
    <cellStyle name="Obično 2 2" xfId="3" xr:uid="{00000000-0005-0000-0000-000013010000}"/>
    <cellStyle name="Obično 3" xfId="7" xr:uid="{00000000-0005-0000-0000-000014010000}"/>
    <cellStyle name="Obično 3 2" xfId="216" xr:uid="{00000000-0005-0000-0000-000015010000}"/>
    <cellStyle name="Obično 3 2 2" xfId="258" xr:uid="{00000000-0005-0000-0000-000016010000}"/>
    <cellStyle name="Obično 3 3" xfId="218" xr:uid="{00000000-0005-0000-0000-000017010000}"/>
    <cellStyle name="Obično 3 3 2" xfId="260" xr:uid="{00000000-0005-0000-0000-000018010000}"/>
    <cellStyle name="Obično 3 4" xfId="220" xr:uid="{00000000-0005-0000-0000-000019010000}"/>
    <cellStyle name="Obično 3 4 2" xfId="262" xr:uid="{00000000-0005-0000-0000-00001A010000}"/>
    <cellStyle name="Obično 3 5" xfId="222" xr:uid="{00000000-0005-0000-0000-00001B010000}"/>
    <cellStyle name="Obično 3 5 2" xfId="264" xr:uid="{00000000-0005-0000-0000-00001C010000}"/>
    <cellStyle name="Obično 3 6" xfId="224" xr:uid="{00000000-0005-0000-0000-00001D010000}"/>
    <cellStyle name="Obično 3 6 2" xfId="266" xr:uid="{00000000-0005-0000-0000-00001E010000}"/>
    <cellStyle name="Obično 3 7" xfId="256" xr:uid="{00000000-0005-0000-0000-00001F010000}"/>
    <cellStyle name="Obično 4" xfId="4" xr:uid="{00000000-0005-0000-0000-000020010000}"/>
    <cellStyle name="Obično 4 2" xfId="8" xr:uid="{00000000-0005-0000-0000-000021010000}"/>
    <cellStyle name="Obično_01 premija(T.1)" xfId="312" xr:uid="{00000000-0005-0000-0000-000022010000}"/>
    <cellStyle name="Output 2" xfId="209" xr:uid="{00000000-0005-0000-0000-000023010000}"/>
    <cellStyle name="Output 2 2" xfId="253" xr:uid="{00000000-0005-0000-0000-000024010000}"/>
    <cellStyle name="Output 2 3" xfId="273" xr:uid="{00000000-0005-0000-0000-000025010000}"/>
    <cellStyle name="Output 2 4" xfId="242" xr:uid="{00000000-0005-0000-0000-000026010000}"/>
    <cellStyle name="Output 3" xfId="232" xr:uid="{00000000-0005-0000-0000-000027010000}"/>
    <cellStyle name="Output 3 2" xfId="251" xr:uid="{00000000-0005-0000-0000-000028010000}"/>
    <cellStyle name="Output 3 3" xfId="271" xr:uid="{00000000-0005-0000-0000-000029010000}"/>
    <cellStyle name="Output 3 4" xfId="240" xr:uid="{00000000-0005-0000-0000-00002A010000}"/>
    <cellStyle name="Output 4" xfId="226" xr:uid="{00000000-0005-0000-0000-00002B010000}"/>
    <cellStyle name="Percent 2" xfId="250" xr:uid="{00000000-0005-0000-0000-00002C010000}"/>
    <cellStyle name="Percent 2 2" xfId="314" xr:uid="{00000000-0005-0000-0000-00002D010000}"/>
    <cellStyle name="Percent 2 3" xfId="313" xr:uid="{00000000-0005-0000-0000-00002E010000}"/>
    <cellStyle name="Standard_0103_s Versicherung" xfId="210" xr:uid="{00000000-0005-0000-0000-00002F010000}"/>
    <cellStyle name="Style 1" xfId="315" xr:uid="{00000000-0005-0000-0000-000030010000}"/>
    <cellStyle name="Style 1 2" xfId="316" xr:uid="{00000000-0005-0000-0000-000031010000}"/>
    <cellStyle name="Title 2" xfId="211" xr:uid="{00000000-0005-0000-0000-000032010000}"/>
    <cellStyle name="Total 2" xfId="212" xr:uid="{00000000-0005-0000-0000-000033010000}"/>
    <cellStyle name="Total 2 2" xfId="254" xr:uid="{00000000-0005-0000-0000-000034010000}"/>
    <cellStyle name="Total 2 3" xfId="274" xr:uid="{00000000-0005-0000-0000-000035010000}"/>
    <cellStyle name="Total 2 4" xfId="237" xr:uid="{00000000-0005-0000-0000-000036010000}"/>
    <cellStyle name="Total 3" xfId="233" xr:uid="{00000000-0005-0000-0000-000037010000}"/>
    <cellStyle name="Total 3 2" xfId="252" xr:uid="{00000000-0005-0000-0000-000038010000}"/>
    <cellStyle name="Total 3 3" xfId="272" xr:uid="{00000000-0005-0000-0000-000039010000}"/>
    <cellStyle name="Total 3 4" xfId="249" xr:uid="{00000000-0005-0000-0000-00003A010000}"/>
    <cellStyle name="Total 4" xfId="225" xr:uid="{00000000-0005-0000-0000-00003B010000}"/>
    <cellStyle name="Warning Text 2" xfId="213" xr:uid="{00000000-0005-0000-0000-00003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4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0" t="s">
        <v>51</v>
      </c>
      <c r="B5" s="60"/>
      <c r="C5" s="60"/>
      <c r="D5" s="60"/>
      <c r="E5" s="60"/>
      <c r="F5" s="60"/>
      <c r="G5" s="60"/>
      <c r="H5" s="11"/>
    </row>
    <row r="6" spans="1:8" ht="16.5" customHeight="1" x14ac:dyDescent="0.3">
      <c r="A6" s="2"/>
    </row>
    <row r="7" spans="1:8" s="1" customFormat="1" ht="19.5" customHeight="1" thickBot="1" x14ac:dyDescent="0.35">
      <c r="A7" s="12" t="s">
        <v>60</v>
      </c>
    </row>
    <row r="8" spans="1:8" s="1" customFormat="1" ht="17.25" customHeight="1" x14ac:dyDescent="0.2">
      <c r="A8" s="61" t="s">
        <v>0</v>
      </c>
      <c r="B8" s="64" t="s">
        <v>29</v>
      </c>
      <c r="C8" s="67" t="s">
        <v>63</v>
      </c>
      <c r="D8" s="67"/>
      <c r="E8" s="67" t="s">
        <v>59</v>
      </c>
      <c r="F8" s="67"/>
      <c r="G8" s="22" t="s">
        <v>52</v>
      </c>
    </row>
    <row r="9" spans="1:8" s="1" customFormat="1" ht="15" customHeight="1" x14ac:dyDescent="0.2">
      <c r="A9" s="62"/>
      <c r="B9" s="65"/>
      <c r="C9" s="3" t="s">
        <v>54</v>
      </c>
      <c r="D9" s="3" t="s">
        <v>49</v>
      </c>
      <c r="E9" s="3" t="s">
        <v>54</v>
      </c>
      <c r="F9" s="3" t="s">
        <v>49</v>
      </c>
      <c r="G9" s="68" t="s">
        <v>69</v>
      </c>
    </row>
    <row r="10" spans="1:8" s="1" customFormat="1" ht="21" customHeight="1" thickBot="1" x14ac:dyDescent="0.25">
      <c r="A10" s="63"/>
      <c r="B10" s="66"/>
      <c r="C10" s="4" t="s">
        <v>57</v>
      </c>
      <c r="D10" s="21" t="s">
        <v>50</v>
      </c>
      <c r="E10" s="4" t="s">
        <v>58</v>
      </c>
      <c r="F10" s="21" t="s">
        <v>50</v>
      </c>
      <c r="G10" s="68"/>
    </row>
    <row r="11" spans="1:8" s="1" customFormat="1" ht="16.5" customHeight="1" x14ac:dyDescent="0.2">
      <c r="A11" s="5" t="s">
        <v>1</v>
      </c>
      <c r="B11" s="6" t="s">
        <v>34</v>
      </c>
      <c r="C11" s="26">
        <f>FBiH!C11+RS!C11</f>
        <v>53211664.539900005</v>
      </c>
      <c r="D11" s="33">
        <f>C11/C$35*100</f>
        <v>6.039526035089116</v>
      </c>
      <c r="E11" s="26">
        <f>FBiH!E11+RS!E11</f>
        <v>57388234</v>
      </c>
      <c r="F11" s="33">
        <f>E11/E$35*100</f>
        <v>5.8319540343533243</v>
      </c>
      <c r="G11" s="30">
        <f>E11/C11*100</f>
        <v>107.84897352152601</v>
      </c>
    </row>
    <row r="12" spans="1:8" s="1" customFormat="1" ht="17.100000000000001" customHeight="1" x14ac:dyDescent="0.2">
      <c r="A12" s="15" t="s">
        <v>2</v>
      </c>
      <c r="B12" s="6" t="s">
        <v>35</v>
      </c>
      <c r="C12" s="26">
        <f>FBiH!C12+RS!C12</f>
        <v>16760292.5799</v>
      </c>
      <c r="D12" s="34">
        <f t="shared" ref="D12:D28" si="0">C12/C$35*100</f>
        <v>1.9022938723541611</v>
      </c>
      <c r="E12" s="26">
        <f>FBiH!E12+RS!E12</f>
        <v>21230010</v>
      </c>
      <c r="F12" s="34">
        <f t="shared" ref="F12:F28" si="1">E12/E$35*100</f>
        <v>2.1574534332048172</v>
      </c>
      <c r="G12" s="31">
        <f t="shared" ref="G12:G33" si="2">E12/C12*100</f>
        <v>126.66849280101688</v>
      </c>
    </row>
    <row r="13" spans="1:8" s="1" customFormat="1" ht="17.100000000000001" customHeight="1" x14ac:dyDescent="0.2">
      <c r="A13" s="15" t="s">
        <v>3</v>
      </c>
      <c r="B13" s="6" t="s">
        <v>36</v>
      </c>
      <c r="C13" s="26">
        <f>FBiH!C13+RS!C13</f>
        <v>89784826.809900001</v>
      </c>
      <c r="D13" s="34">
        <f t="shared" si="0"/>
        <v>10.190581402837982</v>
      </c>
      <c r="E13" s="26">
        <f>FBiH!E13+RS!E13</f>
        <v>106191984</v>
      </c>
      <c r="F13" s="34">
        <f t="shared" si="1"/>
        <v>10.791528617255999</v>
      </c>
      <c r="G13" s="31">
        <f t="shared" si="2"/>
        <v>118.27386405148235</v>
      </c>
    </row>
    <row r="14" spans="1:8" s="1" customFormat="1" ht="17.100000000000001" customHeight="1" x14ac:dyDescent="0.2">
      <c r="A14" s="16" t="s">
        <v>4</v>
      </c>
      <c r="B14" s="6" t="s">
        <v>37</v>
      </c>
      <c r="C14" s="26">
        <f>FBiH!C14+RS!C14</f>
        <v>13932.05</v>
      </c>
      <c r="D14" s="34">
        <f t="shared" si="0"/>
        <v>1.5812882273973951E-3</v>
      </c>
      <c r="E14" s="26">
        <f>FBiH!E14+RS!E14</f>
        <v>8040</v>
      </c>
      <c r="F14" s="34">
        <f t="shared" si="1"/>
        <v>8.1704745324975023E-4</v>
      </c>
      <c r="G14" s="31">
        <f t="shared" si="2"/>
        <v>57.708664554031898</v>
      </c>
    </row>
    <row r="15" spans="1:8" s="1" customFormat="1" ht="17.100000000000001" customHeight="1" x14ac:dyDescent="0.2">
      <c r="A15" s="16" t="s">
        <v>5</v>
      </c>
      <c r="B15" s="6" t="s">
        <v>39</v>
      </c>
      <c r="C15" s="26">
        <f>FBiH!C15+RS!C15</f>
        <v>106590.33</v>
      </c>
      <c r="D15" s="34">
        <f t="shared" si="0"/>
        <v>1.2098006681242418E-2</v>
      </c>
      <c r="E15" s="26">
        <f>FBiH!E15+RS!E15</f>
        <v>106048</v>
      </c>
      <c r="F15" s="34">
        <f t="shared" si="1"/>
        <v>1.0776896557491233E-2</v>
      </c>
      <c r="G15" s="31">
        <f t="shared" si="2"/>
        <v>99.491201500173617</v>
      </c>
    </row>
    <row r="16" spans="1:8" s="1" customFormat="1" ht="17.100000000000001" customHeight="1" x14ac:dyDescent="0.2">
      <c r="A16" s="16" t="s">
        <v>6</v>
      </c>
      <c r="B16" s="6" t="s">
        <v>40</v>
      </c>
      <c r="C16" s="26">
        <f>FBiH!C16+RS!C16</f>
        <v>11974.06</v>
      </c>
      <c r="D16" s="34">
        <f t="shared" si="0"/>
        <v>1.3590562847642705E-3</v>
      </c>
      <c r="E16" s="26">
        <f>FBiH!E16+RS!E16</f>
        <v>17258</v>
      </c>
      <c r="F16" s="34">
        <f t="shared" si="1"/>
        <v>1.7538065855950485E-3</v>
      </c>
      <c r="G16" s="31">
        <f t="shared" si="2"/>
        <v>144.12822384387584</v>
      </c>
    </row>
    <row r="17" spans="1:7" s="1" customFormat="1" ht="17.100000000000001" customHeight="1" x14ac:dyDescent="0.2">
      <c r="A17" s="16" t="s">
        <v>7</v>
      </c>
      <c r="B17" s="6" t="s">
        <v>65</v>
      </c>
      <c r="C17" s="26">
        <f>FBiH!C17+RS!C17</f>
        <v>3795631.7199999997</v>
      </c>
      <c r="D17" s="34">
        <f t="shared" si="0"/>
        <v>0.43080435071451273</v>
      </c>
      <c r="E17" s="26">
        <f>FBiH!E17+RS!E17</f>
        <v>4057694</v>
      </c>
      <c r="F17" s="34">
        <f t="shared" si="1"/>
        <v>0.41235429711029747</v>
      </c>
      <c r="G17" s="31">
        <f t="shared" si="2"/>
        <v>106.90431262388122</v>
      </c>
    </row>
    <row r="18" spans="1:7" s="1" customFormat="1" ht="17.100000000000001" customHeight="1" x14ac:dyDescent="0.2">
      <c r="A18" s="16" t="s">
        <v>8</v>
      </c>
      <c r="B18" s="6" t="s">
        <v>41</v>
      </c>
      <c r="C18" s="26">
        <f>FBiH!C18+RS!C18</f>
        <v>36407497.519900002</v>
      </c>
      <c r="D18" s="34">
        <f t="shared" si="0"/>
        <v>4.1322524120440098</v>
      </c>
      <c r="E18" s="26">
        <f>FBiH!E18+RS!E18</f>
        <v>40076093</v>
      </c>
      <c r="F18" s="34">
        <f t="shared" si="1"/>
        <v>4.0726454877923066</v>
      </c>
      <c r="G18" s="31">
        <f t="shared" si="2"/>
        <v>110.07648349929786</v>
      </c>
    </row>
    <row r="19" spans="1:7" s="1" customFormat="1" ht="17.100000000000001" customHeight="1" x14ac:dyDescent="0.2">
      <c r="A19" s="16" t="s">
        <v>9</v>
      </c>
      <c r="B19" s="6" t="s">
        <v>42</v>
      </c>
      <c r="C19" s="26">
        <f>FBiH!C19+RS!C19</f>
        <v>34054616.729999997</v>
      </c>
      <c r="D19" s="34">
        <f t="shared" si="0"/>
        <v>3.8652003491000522</v>
      </c>
      <c r="E19" s="26">
        <f>FBiH!E19+RS!E19</f>
        <v>39965911</v>
      </c>
      <c r="F19" s="34">
        <f t="shared" si="1"/>
        <v>4.0614484825069876</v>
      </c>
      <c r="G19" s="31">
        <f t="shared" si="2"/>
        <v>117.35827572768575</v>
      </c>
    </row>
    <row r="20" spans="1:7" s="1" customFormat="1" ht="17.100000000000001" customHeight="1" x14ac:dyDescent="0.2">
      <c r="A20" s="16" t="s">
        <v>10</v>
      </c>
      <c r="B20" s="6" t="s">
        <v>44</v>
      </c>
      <c r="C20" s="26">
        <f>FBiH!C20+RS!C20</f>
        <v>426951700.93990004</v>
      </c>
      <c r="D20" s="34">
        <f t="shared" si="0"/>
        <v>48.459034985056569</v>
      </c>
      <c r="E20" s="26">
        <f>FBiH!E20+RS!E20</f>
        <v>480785034</v>
      </c>
      <c r="F20" s="34">
        <f t="shared" si="1"/>
        <v>48.858729799787881</v>
      </c>
      <c r="G20" s="31">
        <f t="shared" si="2"/>
        <v>112.6087641626887</v>
      </c>
    </row>
    <row r="21" spans="1:7" s="1" customFormat="1" ht="17.100000000000001" customHeight="1" x14ac:dyDescent="0.2">
      <c r="A21" s="16" t="s">
        <v>11</v>
      </c>
      <c r="B21" s="6" t="s">
        <v>45</v>
      </c>
      <c r="C21" s="26">
        <f>FBiH!C21+RS!C21</f>
        <v>229834.58999999997</v>
      </c>
      <c r="D21" s="34">
        <f t="shared" si="0"/>
        <v>2.6086235077803128E-2</v>
      </c>
      <c r="E21" s="26">
        <f>FBiH!E21+RS!E21</f>
        <v>291092</v>
      </c>
      <c r="F21" s="34">
        <f t="shared" si="1"/>
        <v>2.9581589211613964E-2</v>
      </c>
      <c r="G21" s="31">
        <f t="shared" si="2"/>
        <v>126.65282453785569</v>
      </c>
    </row>
    <row r="22" spans="1:7" s="1" customFormat="1" ht="17.100000000000001" customHeight="1" x14ac:dyDescent="0.2">
      <c r="A22" s="16" t="s">
        <v>12</v>
      </c>
      <c r="B22" s="6" t="s">
        <v>46</v>
      </c>
      <c r="C22" s="26">
        <f>FBiH!C22+RS!C22</f>
        <v>36515.46</v>
      </c>
      <c r="D22" s="34">
        <f t="shared" si="0"/>
        <v>4.1445061578160068E-3</v>
      </c>
      <c r="E22" s="26">
        <f>FBiH!E22+RS!E22</f>
        <v>47913</v>
      </c>
      <c r="F22" s="34">
        <f t="shared" si="1"/>
        <v>4.8690540581536419E-3</v>
      </c>
      <c r="G22" s="31">
        <f t="shared" si="2"/>
        <v>131.21291639212544</v>
      </c>
    </row>
    <row r="23" spans="1:7" s="1" customFormat="1" ht="17.100000000000001" customHeight="1" x14ac:dyDescent="0.2">
      <c r="A23" s="16" t="s">
        <v>13</v>
      </c>
      <c r="B23" s="6" t="s">
        <v>47</v>
      </c>
      <c r="C23" s="26">
        <f>FBiH!C23+RS!C23</f>
        <v>14796094.280000001</v>
      </c>
      <c r="D23" s="34">
        <f t="shared" si="0"/>
        <v>1.6793572874362312</v>
      </c>
      <c r="E23" s="26">
        <f>FBiH!E23+RS!E23</f>
        <v>16306840</v>
      </c>
      <c r="F23" s="34">
        <f t="shared" si="1"/>
        <v>1.657147026436711</v>
      </c>
      <c r="G23" s="31">
        <f t="shared" si="2"/>
        <v>110.21043588538149</v>
      </c>
    </row>
    <row r="24" spans="1:7" s="1" customFormat="1" ht="17.100000000000001" customHeight="1" x14ac:dyDescent="0.2">
      <c r="A24" s="16" t="s">
        <v>14</v>
      </c>
      <c r="B24" s="6" t="s">
        <v>43</v>
      </c>
      <c r="C24" s="26">
        <f>FBiH!C24+RS!C24</f>
        <v>8517368.4299999997</v>
      </c>
      <c r="D24" s="34">
        <f t="shared" si="0"/>
        <v>0.96672165451353076</v>
      </c>
      <c r="E24" s="26">
        <f>FBiH!E24+RS!E24</f>
        <v>8020615</v>
      </c>
      <c r="F24" s="34">
        <f t="shared" si="1"/>
        <v>0.8150774949311872</v>
      </c>
      <c r="G24" s="31">
        <f t="shared" si="2"/>
        <v>94.167759278202325</v>
      </c>
    </row>
    <row r="25" spans="1:7" s="1" customFormat="1" ht="17.100000000000001" customHeight="1" x14ac:dyDescent="0.2">
      <c r="A25" s="16" t="s">
        <v>15</v>
      </c>
      <c r="B25" s="6" t="s">
        <v>66</v>
      </c>
      <c r="C25" s="26">
        <f>FBiH!C25+RS!C25</f>
        <v>475741.26</v>
      </c>
      <c r="D25" s="34">
        <f t="shared" si="0"/>
        <v>5.3996651872854559E-2</v>
      </c>
      <c r="E25" s="26">
        <f>FBiH!E25+RS!E25</f>
        <v>484950</v>
      </c>
      <c r="F25" s="34">
        <f t="shared" si="1"/>
        <v>4.9281985379784378E-2</v>
      </c>
      <c r="G25" s="31">
        <f t="shared" si="2"/>
        <v>101.93566141393748</v>
      </c>
    </row>
    <row r="26" spans="1:7" s="1" customFormat="1" ht="17.100000000000001" customHeight="1" x14ac:dyDescent="0.2">
      <c r="A26" s="16" t="s">
        <v>16</v>
      </c>
      <c r="B26" s="6" t="s">
        <v>67</v>
      </c>
      <c r="C26" s="26">
        <f>FBiH!C26+RS!C26</f>
        <v>5294817.17</v>
      </c>
      <c r="D26" s="34">
        <f t="shared" si="0"/>
        <v>0.60096195873131331</v>
      </c>
      <c r="E26" s="26">
        <f>FBiH!E26+RS!E26</f>
        <v>6253975</v>
      </c>
      <c r="F26" s="34">
        <f t="shared" si="1"/>
        <v>0.63554656050218994</v>
      </c>
      <c r="G26" s="31">
        <f t="shared" si="2"/>
        <v>118.11503210034351</v>
      </c>
    </row>
    <row r="27" spans="1:7" s="1" customFormat="1" ht="17.100000000000001" customHeight="1" x14ac:dyDescent="0.2">
      <c r="A27" s="16" t="s">
        <v>17</v>
      </c>
      <c r="B27" s="6" t="s">
        <v>48</v>
      </c>
      <c r="C27" s="26">
        <f>FBiH!C27+RS!C27</f>
        <v>127443.98</v>
      </c>
      <c r="D27" s="34">
        <f t="shared" si="0"/>
        <v>1.4464896783077087E-2</v>
      </c>
      <c r="E27" s="26">
        <f>FBiH!E27+RS!E27</f>
        <v>132861</v>
      </c>
      <c r="F27" s="34">
        <f t="shared" si="1"/>
        <v>1.3501709164952122E-2</v>
      </c>
      <c r="G27" s="31">
        <f t="shared" si="2"/>
        <v>104.2505106949736</v>
      </c>
    </row>
    <row r="28" spans="1:7" s="1" customFormat="1" ht="17.100000000000001" customHeight="1" x14ac:dyDescent="0.2">
      <c r="A28" s="16" t="s">
        <v>18</v>
      </c>
      <c r="B28" s="6" t="s">
        <v>38</v>
      </c>
      <c r="C28" s="26">
        <f>FBiH!C28+RS!C28</f>
        <v>2235198.4300000002</v>
      </c>
      <c r="D28" s="34">
        <f t="shared" si="0"/>
        <v>0.25369511042927217</v>
      </c>
      <c r="E28" s="26">
        <f>FBiH!E28+RS!E28</f>
        <v>3161869</v>
      </c>
      <c r="F28" s="34">
        <f t="shared" si="1"/>
        <v>0.32131803656210628</v>
      </c>
      <c r="G28" s="31">
        <f t="shared" si="2"/>
        <v>141.45808969631389</v>
      </c>
    </row>
    <row r="29" spans="1:7" s="1" customFormat="1" ht="17.100000000000001" customHeight="1" x14ac:dyDescent="0.2">
      <c r="A29" s="17" t="s">
        <v>30</v>
      </c>
      <c r="B29" s="7" t="s">
        <v>22</v>
      </c>
      <c r="C29" s="27">
        <f>SUM(C11:C28)</f>
        <v>692811740.87949991</v>
      </c>
      <c r="D29" s="35">
        <f>SUM(D11:D28)</f>
        <v>78.634160059391718</v>
      </c>
      <c r="E29" s="27">
        <f>SUM(E11:E28)</f>
        <v>784526421</v>
      </c>
      <c r="F29" s="35">
        <f>SUM(F11:F28)</f>
        <v>79.725785358854651</v>
      </c>
      <c r="G29" s="8">
        <f>E29/C29*100</f>
        <v>113.2380377971181</v>
      </c>
    </row>
    <row r="30" spans="1:7" s="1" customFormat="1" ht="17.100000000000001" customHeight="1" x14ac:dyDescent="0.2">
      <c r="A30" s="18" t="s">
        <v>27</v>
      </c>
      <c r="B30" s="55" t="s">
        <v>23</v>
      </c>
      <c r="C30" s="26">
        <f>FBiH!C30+RS!C30</f>
        <v>167493924.75999999</v>
      </c>
      <c r="D30" s="34">
        <f>C30/C$35*100</f>
        <v>19.010567101293287</v>
      </c>
      <c r="E30" s="26">
        <f>FBiH!E30+RS!E30</f>
        <v>176613097</v>
      </c>
      <c r="F30" s="34">
        <f>E30/E$35*100</f>
        <v>17.947920536617051</v>
      </c>
      <c r="G30" s="31">
        <f t="shared" si="2"/>
        <v>105.44447940608399</v>
      </c>
    </row>
    <row r="31" spans="1:7" s="1" customFormat="1" ht="17.100000000000001" customHeight="1" x14ac:dyDescent="0.2">
      <c r="A31" s="18" t="s">
        <v>24</v>
      </c>
      <c r="B31" s="56" t="s">
        <v>25</v>
      </c>
      <c r="C31" s="26">
        <f>FBiH!C31+RS!C31</f>
        <v>357145.84</v>
      </c>
      <c r="D31" s="34">
        <f>C32/C$35*100</f>
        <v>2.2907654538454074</v>
      </c>
      <c r="E31" s="26">
        <f>FBiH!E31+RS!E31</f>
        <v>1409103</v>
      </c>
      <c r="F31" s="34">
        <f>E31/E$35*100</f>
        <v>0.14319701710405258</v>
      </c>
      <c r="G31" s="31">
        <f t="shared" si="2"/>
        <v>394.54554475561019</v>
      </c>
    </row>
    <row r="32" spans="1:7" s="1" customFormat="1" ht="17.100000000000001" customHeight="1" x14ac:dyDescent="0.2">
      <c r="A32" s="18" t="s">
        <v>26</v>
      </c>
      <c r="B32" s="57" t="s">
        <v>28</v>
      </c>
      <c r="C32" s="26">
        <f>FBiH!C32+RS!C32</f>
        <v>20182948.4899</v>
      </c>
      <c r="D32" s="34">
        <f>C33/C$35*100</f>
        <v>2.3971261718971494E-2</v>
      </c>
      <c r="E32" s="26">
        <f>FBiH!E32+RS!E32</f>
        <v>21264186</v>
      </c>
      <c r="F32" s="34">
        <f>E32/E$35*100</f>
        <v>2.160926494618034</v>
      </c>
      <c r="G32" s="31">
        <f t="shared" si="2"/>
        <v>105.35718312238211</v>
      </c>
    </row>
    <row r="33" spans="1:7" s="1" customFormat="1" ht="17.100000000000001" customHeight="1" x14ac:dyDescent="0.2">
      <c r="A33" s="16" t="s">
        <v>21</v>
      </c>
      <c r="B33" s="57" t="s">
        <v>33</v>
      </c>
      <c r="C33" s="26">
        <f>FBiH!C33+RS!C33</f>
        <v>211200.47</v>
      </c>
      <c r="D33" s="34">
        <f>C33/C$35*100</f>
        <v>2.3971261718971494E-2</v>
      </c>
      <c r="E33" s="26">
        <f>FBiH!E33+RS!E33</f>
        <v>218165</v>
      </c>
      <c r="F33" s="34">
        <f>E33/E$35*100</f>
        <v>2.2170541994804945E-2</v>
      </c>
      <c r="G33" s="31">
        <f t="shared" si="2"/>
        <v>103.29759209342669</v>
      </c>
    </row>
    <row r="34" spans="1:7" s="1" customFormat="1" ht="17.100000000000001" customHeight="1" x14ac:dyDescent="0.2">
      <c r="A34" s="17" t="s">
        <v>19</v>
      </c>
      <c r="B34" s="9" t="s">
        <v>20</v>
      </c>
      <c r="C34" s="28">
        <f>SUM(C30:C33)</f>
        <v>188245219.55989999</v>
      </c>
      <c r="D34" s="36">
        <f>SUM(D30:D33)</f>
        <v>21.349275078576639</v>
      </c>
      <c r="E34" s="28">
        <f>FBiH!E34+RS!E34</f>
        <v>199504551</v>
      </c>
      <c r="F34" s="23">
        <f>SUM(F30:F33)</f>
        <v>20.274214590333944</v>
      </c>
      <c r="G34" s="10">
        <f>E34/C34*100</f>
        <v>105.98120444515047</v>
      </c>
    </row>
    <row r="35" spans="1:7" s="1" customFormat="1" ht="17.100000000000001" customHeight="1" x14ac:dyDescent="0.2">
      <c r="A35" s="19" t="s">
        <v>31</v>
      </c>
      <c r="B35" s="20" t="s">
        <v>32</v>
      </c>
      <c r="C35" s="45">
        <f>C29+C34+0.5</f>
        <v>881056960.93939996</v>
      </c>
      <c r="D35" s="45">
        <f>D29+D34</f>
        <v>99.983435137968357</v>
      </c>
      <c r="E35" s="45">
        <f>E29+E34+0.5</f>
        <v>984030972.5</v>
      </c>
      <c r="F35" s="24">
        <f>F29+F34</f>
        <v>99.999999949188592</v>
      </c>
      <c r="G35" s="29">
        <f>E35/C35*100</f>
        <v>111.68755439498568</v>
      </c>
    </row>
    <row r="37" spans="1:7" x14ac:dyDescent="0.25">
      <c r="A37" s="32" t="s">
        <v>64</v>
      </c>
      <c r="C37" s="14"/>
      <c r="E37" s="14"/>
    </row>
    <row r="38" spans="1:7" x14ac:dyDescent="0.25">
      <c r="A38" s="32" t="s">
        <v>68</v>
      </c>
    </row>
    <row r="39" spans="1:7" x14ac:dyDescent="0.25">
      <c r="A39" s="32"/>
    </row>
    <row r="42" spans="1:7" x14ac:dyDescent="0.25">
      <c r="C42" s="13"/>
      <c r="D42" s="13"/>
      <c r="E42" s="13"/>
      <c r="F42" s="13"/>
    </row>
    <row r="43" spans="1:7" x14ac:dyDescent="0.25">
      <c r="C43" s="13"/>
      <c r="D43" s="13"/>
      <c r="E43" s="13"/>
      <c r="F43" s="13"/>
    </row>
    <row r="44" spans="1:7" x14ac:dyDescent="0.25">
      <c r="C44" s="13"/>
      <c r="D44" s="13"/>
      <c r="E44" s="13"/>
      <c r="F44" s="13"/>
    </row>
    <row r="45" spans="1:7" x14ac:dyDescent="0.25">
      <c r="C45" s="13"/>
      <c r="D45" s="13"/>
      <c r="E45" s="13"/>
      <c r="F45" s="13"/>
    </row>
    <row r="46" spans="1:7" x14ac:dyDescent="0.25">
      <c r="C46" s="13"/>
      <c r="D46" s="13"/>
      <c r="E46" s="13"/>
      <c r="F46" s="13"/>
    </row>
    <row r="47" spans="1:7" x14ac:dyDescent="0.25">
      <c r="C47" s="13"/>
      <c r="D47" s="13"/>
      <c r="E47" s="13"/>
      <c r="F47" s="13"/>
    </row>
    <row r="48" spans="1:7" x14ac:dyDescent="0.25">
      <c r="C48" s="13"/>
      <c r="D48" s="13"/>
      <c r="E48" s="13"/>
      <c r="F48" s="13"/>
    </row>
    <row r="49" spans="3:6" x14ac:dyDescent="0.25">
      <c r="C49" s="13"/>
      <c r="D49" s="13"/>
      <c r="E49" s="13"/>
      <c r="F49" s="13"/>
    </row>
    <row r="50" spans="3:6" x14ac:dyDescent="0.25">
      <c r="C50" s="13"/>
      <c r="D50" s="13"/>
      <c r="E50" s="13"/>
      <c r="F50" s="13"/>
    </row>
    <row r="51" spans="3:6" x14ac:dyDescent="0.25">
      <c r="C51" s="13"/>
      <c r="D51" s="13"/>
      <c r="E51" s="13"/>
      <c r="F51" s="13"/>
    </row>
    <row r="52" spans="3:6" x14ac:dyDescent="0.25">
      <c r="C52" s="13"/>
      <c r="D52" s="13"/>
      <c r="E52" s="13"/>
      <c r="F52" s="13"/>
    </row>
    <row r="53" spans="3:6" x14ac:dyDescent="0.25">
      <c r="C53" s="13"/>
      <c r="D53" s="13"/>
      <c r="E53" s="13"/>
      <c r="F53" s="13"/>
    </row>
    <row r="54" spans="3:6" x14ac:dyDescent="0.25">
      <c r="C54" s="13"/>
      <c r="D54" s="13"/>
      <c r="E54" s="13"/>
      <c r="F54" s="13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59055118110236227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31.12.2023. godine.</oddFooter>
  </headerFooter>
  <ignoredErrors>
    <ignoredError sqref="E11:E28 E30:E34 F29 D29" formula="1"/>
    <ignoredError sqref="A11 A12:A28 A34" numberStoredAsText="1"/>
    <ignoredError sqref="A29:A30 A35" twoDigitTextYear="1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0" t="s">
        <v>51</v>
      </c>
      <c r="B5" s="60"/>
      <c r="C5" s="60"/>
      <c r="D5" s="60"/>
      <c r="E5" s="60"/>
      <c r="F5" s="60"/>
      <c r="G5" s="60"/>
      <c r="H5" s="11"/>
    </row>
    <row r="6" spans="1:8" ht="17.25" x14ac:dyDescent="0.3">
      <c r="A6" s="2"/>
    </row>
    <row r="7" spans="1:8" s="1" customFormat="1" ht="19.5" customHeight="1" thickBot="1" x14ac:dyDescent="0.35">
      <c r="A7" s="12" t="s">
        <v>61</v>
      </c>
    </row>
    <row r="8" spans="1:8" s="1" customFormat="1" ht="17.25" customHeight="1" x14ac:dyDescent="0.2">
      <c r="A8" s="61" t="s">
        <v>0</v>
      </c>
      <c r="B8" s="64" t="s">
        <v>29</v>
      </c>
      <c r="C8" s="67" t="s">
        <v>63</v>
      </c>
      <c r="D8" s="67"/>
      <c r="E8" s="67" t="s">
        <v>59</v>
      </c>
      <c r="F8" s="67"/>
      <c r="G8" s="22" t="s">
        <v>52</v>
      </c>
    </row>
    <row r="9" spans="1:8" s="1" customFormat="1" ht="15" customHeight="1" x14ac:dyDescent="0.2">
      <c r="A9" s="62"/>
      <c r="B9" s="65"/>
      <c r="C9" s="3" t="s">
        <v>55</v>
      </c>
      <c r="D9" s="3" t="s">
        <v>49</v>
      </c>
      <c r="E9" s="3" t="s">
        <v>55</v>
      </c>
      <c r="F9" s="3" t="s">
        <v>49</v>
      </c>
      <c r="G9" s="68" t="s">
        <v>69</v>
      </c>
    </row>
    <row r="10" spans="1:8" s="1" customFormat="1" ht="21" customHeight="1" thickBot="1" x14ac:dyDescent="0.25">
      <c r="A10" s="63"/>
      <c r="B10" s="66"/>
      <c r="C10" s="4" t="s">
        <v>57</v>
      </c>
      <c r="D10" s="21" t="s">
        <v>50</v>
      </c>
      <c r="E10" s="4" t="s">
        <v>58</v>
      </c>
      <c r="F10" s="21" t="s">
        <v>50</v>
      </c>
      <c r="G10" s="69"/>
    </row>
    <row r="11" spans="1:8" s="1" customFormat="1" ht="16.5" customHeight="1" x14ac:dyDescent="0.25">
      <c r="A11" s="5" t="s">
        <v>1</v>
      </c>
      <c r="B11" s="6" t="s">
        <v>34</v>
      </c>
      <c r="C11" s="47">
        <v>35765890</v>
      </c>
      <c r="D11" s="46">
        <f>C11/C$35*100</f>
        <v>5.8109050962241229</v>
      </c>
      <c r="E11" s="59">
        <v>37232594</v>
      </c>
      <c r="F11" s="33">
        <f>E11/E$35*100</f>
        <v>5.4557219290561703</v>
      </c>
      <c r="G11" s="30">
        <f>E11/C11*100</f>
        <v>104.10084580587818</v>
      </c>
    </row>
    <row r="12" spans="1:8" s="1" customFormat="1" ht="17.100000000000001" customHeight="1" x14ac:dyDescent="0.25">
      <c r="A12" s="15" t="s">
        <v>2</v>
      </c>
      <c r="B12" s="6" t="s">
        <v>35</v>
      </c>
      <c r="C12" s="47">
        <v>14437286</v>
      </c>
      <c r="D12" s="48">
        <f t="shared" ref="D12:D28" si="0">C12/C$35*100</f>
        <v>2.3456343122747731</v>
      </c>
      <c r="E12" s="59">
        <v>18686336</v>
      </c>
      <c r="F12" s="34">
        <f t="shared" ref="F12:F28" si="1">E12/E$35*100</f>
        <v>2.7381238355004696</v>
      </c>
      <c r="G12" s="31">
        <f t="shared" ref="G12:G32" si="2">E12/C12*100</f>
        <v>129.43108559323409</v>
      </c>
    </row>
    <row r="13" spans="1:8" s="1" customFormat="1" ht="17.100000000000001" customHeight="1" x14ac:dyDescent="0.25">
      <c r="A13" s="15" t="s">
        <v>3</v>
      </c>
      <c r="B13" s="6" t="s">
        <v>36</v>
      </c>
      <c r="C13" s="47">
        <v>70987106</v>
      </c>
      <c r="D13" s="48">
        <f t="shared" si="0"/>
        <v>11.533316688655084</v>
      </c>
      <c r="E13" s="59">
        <v>84083733</v>
      </c>
      <c r="F13" s="34">
        <f t="shared" si="1"/>
        <v>12.32085698904041</v>
      </c>
      <c r="G13" s="31">
        <f t="shared" si="2"/>
        <v>118.44930401867629</v>
      </c>
    </row>
    <row r="14" spans="1:8" s="1" customFormat="1" ht="17.100000000000001" customHeight="1" x14ac:dyDescent="0.25">
      <c r="A14" s="16" t="s">
        <v>4</v>
      </c>
      <c r="B14" s="6" t="s">
        <v>37</v>
      </c>
      <c r="C14" s="47">
        <v>0</v>
      </c>
      <c r="D14" s="48">
        <f t="shared" si="0"/>
        <v>0</v>
      </c>
      <c r="E14" s="59">
        <v>0</v>
      </c>
      <c r="F14" s="34">
        <f t="shared" si="1"/>
        <v>0</v>
      </c>
      <c r="G14" s="31" t="s">
        <v>53</v>
      </c>
    </row>
    <row r="15" spans="1:8" s="1" customFormat="1" ht="17.100000000000001" customHeight="1" x14ac:dyDescent="0.25">
      <c r="A15" s="16" t="s">
        <v>5</v>
      </c>
      <c r="B15" s="6" t="s">
        <v>39</v>
      </c>
      <c r="C15" s="47">
        <v>1950</v>
      </c>
      <c r="D15" s="48">
        <f t="shared" si="0"/>
        <v>3.1681764210640472E-4</v>
      </c>
      <c r="E15" s="59">
        <v>48586</v>
      </c>
      <c r="F15" s="34">
        <f t="shared" si="1"/>
        <v>7.1193456369202501E-3</v>
      </c>
      <c r="G15" s="31">
        <f t="shared" si="2"/>
        <v>2491.5897435897436</v>
      </c>
    </row>
    <row r="16" spans="1:8" s="1" customFormat="1" ht="17.100000000000001" customHeight="1" x14ac:dyDescent="0.25">
      <c r="A16" s="16" t="s">
        <v>6</v>
      </c>
      <c r="B16" s="6" t="s">
        <v>40</v>
      </c>
      <c r="C16" s="47">
        <v>10346</v>
      </c>
      <c r="D16" s="48">
        <f t="shared" si="0"/>
        <v>1.6809206796065963E-3</v>
      </c>
      <c r="E16" s="59">
        <v>15189</v>
      </c>
      <c r="F16" s="34">
        <f t="shared" si="1"/>
        <v>2.2256563800103256E-3</v>
      </c>
      <c r="G16" s="31">
        <f t="shared" si="2"/>
        <v>146.81036149236419</v>
      </c>
    </row>
    <row r="17" spans="1:7" s="1" customFormat="1" ht="17.100000000000001" customHeight="1" x14ac:dyDescent="0.25">
      <c r="A17" s="16" t="s">
        <v>7</v>
      </c>
      <c r="B17" s="6" t="s">
        <v>65</v>
      </c>
      <c r="C17" s="47">
        <v>2797867</v>
      </c>
      <c r="D17" s="48">
        <f t="shared" si="0"/>
        <v>0.45457109018836933</v>
      </c>
      <c r="E17" s="59">
        <v>2713896</v>
      </c>
      <c r="F17" s="34">
        <f t="shared" si="1"/>
        <v>0.39766936250474044</v>
      </c>
      <c r="G17" s="31">
        <f t="shared" si="2"/>
        <v>96.998749404457044</v>
      </c>
    </row>
    <row r="18" spans="1:7" s="1" customFormat="1" ht="17.100000000000001" customHeight="1" x14ac:dyDescent="0.25">
      <c r="A18" s="16" t="s">
        <v>8</v>
      </c>
      <c r="B18" s="6" t="s">
        <v>41</v>
      </c>
      <c r="C18" s="47">
        <v>27603798</v>
      </c>
      <c r="D18" s="48">
        <f t="shared" si="0"/>
        <v>4.4848052284828155</v>
      </c>
      <c r="E18" s="59">
        <v>30527358</v>
      </c>
      <c r="F18" s="34">
        <f t="shared" si="1"/>
        <v>4.473198307825351</v>
      </c>
      <c r="G18" s="31">
        <f t="shared" si="2"/>
        <v>110.59115126114168</v>
      </c>
    </row>
    <row r="19" spans="1:7" s="1" customFormat="1" ht="17.100000000000001" customHeight="1" x14ac:dyDescent="0.25">
      <c r="A19" s="16" t="s">
        <v>9</v>
      </c>
      <c r="B19" s="6" t="s">
        <v>42</v>
      </c>
      <c r="C19" s="47">
        <v>18031100</v>
      </c>
      <c r="D19" s="48">
        <f t="shared" si="0"/>
        <v>2.9295233777357916</v>
      </c>
      <c r="E19" s="59">
        <v>24526164</v>
      </c>
      <c r="F19" s="34">
        <f t="shared" si="1"/>
        <v>3.593838526814114</v>
      </c>
      <c r="G19" s="31">
        <f t="shared" si="2"/>
        <v>136.02145182490253</v>
      </c>
    </row>
    <row r="20" spans="1:7" s="1" customFormat="1" ht="17.100000000000001" customHeight="1" x14ac:dyDescent="0.25">
      <c r="A20" s="16" t="s">
        <v>10</v>
      </c>
      <c r="B20" s="6" t="s">
        <v>44</v>
      </c>
      <c r="C20" s="47">
        <v>262459339</v>
      </c>
      <c r="D20" s="48">
        <f t="shared" si="0"/>
        <v>42.641922528607971</v>
      </c>
      <c r="E20" s="59">
        <v>289578801</v>
      </c>
      <c r="F20" s="34">
        <f t="shared" si="1"/>
        <v>42.432214494791658</v>
      </c>
      <c r="G20" s="31">
        <f t="shared" si="2"/>
        <v>110.33282416366978</v>
      </c>
    </row>
    <row r="21" spans="1:7" s="1" customFormat="1" ht="17.100000000000001" customHeight="1" x14ac:dyDescent="0.25">
      <c r="A21" s="16" t="s">
        <v>11</v>
      </c>
      <c r="B21" s="6" t="s">
        <v>45</v>
      </c>
      <c r="C21" s="47">
        <v>32217</v>
      </c>
      <c r="D21" s="48">
        <f t="shared" si="0"/>
        <v>5.2343148593548923E-3</v>
      </c>
      <c r="E21" s="59">
        <v>82202</v>
      </c>
      <c r="F21" s="34">
        <f t="shared" si="1"/>
        <v>1.2045125139878122E-2</v>
      </c>
      <c r="G21" s="31">
        <f t="shared" si="2"/>
        <v>255.15100723220661</v>
      </c>
    </row>
    <row r="22" spans="1:7" s="1" customFormat="1" ht="17.100000000000001" customHeight="1" x14ac:dyDescent="0.25">
      <c r="A22" s="16" t="s">
        <v>12</v>
      </c>
      <c r="B22" s="6" t="s">
        <v>46</v>
      </c>
      <c r="C22" s="47">
        <v>26819</v>
      </c>
      <c r="D22" s="48">
        <f t="shared" si="0"/>
        <v>4.3572986377700858E-3</v>
      </c>
      <c r="E22" s="59">
        <v>36168</v>
      </c>
      <c r="F22" s="34">
        <f t="shared" si="1"/>
        <v>5.2997261144389664E-3</v>
      </c>
      <c r="G22" s="31">
        <f t="shared" si="2"/>
        <v>134.85961445244044</v>
      </c>
    </row>
    <row r="23" spans="1:7" s="1" customFormat="1" ht="17.100000000000001" customHeight="1" x14ac:dyDescent="0.25">
      <c r="A23" s="16" t="s">
        <v>13</v>
      </c>
      <c r="B23" s="6" t="s">
        <v>47</v>
      </c>
      <c r="C23" s="47">
        <v>11592146</v>
      </c>
      <c r="D23" s="48">
        <f t="shared" si="0"/>
        <v>1.8833827500888158</v>
      </c>
      <c r="E23" s="59">
        <v>12288648</v>
      </c>
      <c r="F23" s="34">
        <f t="shared" si="1"/>
        <v>1.8006654699388458</v>
      </c>
      <c r="G23" s="31">
        <f t="shared" si="2"/>
        <v>106.00839568445738</v>
      </c>
    </row>
    <row r="24" spans="1:7" s="1" customFormat="1" ht="17.100000000000001" customHeight="1" x14ac:dyDescent="0.25">
      <c r="A24" s="16" t="s">
        <v>14</v>
      </c>
      <c r="B24" s="6" t="s">
        <v>43</v>
      </c>
      <c r="C24" s="47">
        <v>4947099</v>
      </c>
      <c r="D24" s="48">
        <f t="shared" si="0"/>
        <v>0.80375807202407823</v>
      </c>
      <c r="E24" s="59">
        <v>3672254</v>
      </c>
      <c r="F24" s="34">
        <f t="shared" si="1"/>
        <v>0.53809833064180912</v>
      </c>
      <c r="G24" s="31">
        <f t="shared" si="2"/>
        <v>74.23045303924583</v>
      </c>
    </row>
    <row r="25" spans="1:7" s="1" customFormat="1" ht="17.100000000000001" customHeight="1" x14ac:dyDescent="0.25">
      <c r="A25" s="16" t="s">
        <v>15</v>
      </c>
      <c r="B25" s="6" t="s">
        <v>66</v>
      </c>
      <c r="C25" s="47">
        <v>453478</v>
      </c>
      <c r="D25" s="48">
        <f t="shared" si="0"/>
        <v>7.3676836260065728E-2</v>
      </c>
      <c r="E25" s="59">
        <v>460580</v>
      </c>
      <c r="F25" s="34">
        <f t="shared" si="1"/>
        <v>6.7489157647320802E-2</v>
      </c>
      <c r="G25" s="31">
        <f t="shared" si="2"/>
        <v>101.56611787120875</v>
      </c>
    </row>
    <row r="26" spans="1:7" s="1" customFormat="1" ht="17.100000000000001" customHeight="1" x14ac:dyDescent="0.25">
      <c r="A26" s="16" t="s">
        <v>16</v>
      </c>
      <c r="B26" s="6" t="s">
        <v>67</v>
      </c>
      <c r="C26" s="47">
        <v>4022342</v>
      </c>
      <c r="D26" s="48">
        <f t="shared" si="0"/>
        <v>0.65351226060797951</v>
      </c>
      <c r="E26" s="59">
        <v>4926566</v>
      </c>
      <c r="F26" s="34">
        <f t="shared" si="1"/>
        <v>0.72189367630798285</v>
      </c>
      <c r="G26" s="31">
        <f t="shared" si="2"/>
        <v>122.4800377491521</v>
      </c>
    </row>
    <row r="27" spans="1:7" s="1" customFormat="1" ht="17.100000000000001" customHeight="1" x14ac:dyDescent="0.25">
      <c r="A27" s="16" t="s">
        <v>17</v>
      </c>
      <c r="B27" s="6" t="s">
        <v>48</v>
      </c>
      <c r="C27" s="47">
        <v>126419</v>
      </c>
      <c r="D27" s="48">
        <f t="shared" si="0"/>
        <v>2.0539368973051062E-2</v>
      </c>
      <c r="E27" s="59">
        <v>131933</v>
      </c>
      <c r="F27" s="34">
        <f t="shared" si="1"/>
        <v>1.9332248547231701E-2</v>
      </c>
      <c r="G27" s="31">
        <f t="shared" si="2"/>
        <v>104.36168613895063</v>
      </c>
    </row>
    <row r="28" spans="1:7" s="1" customFormat="1" ht="17.100000000000001" customHeight="1" x14ac:dyDescent="0.25">
      <c r="A28" s="16" t="s">
        <v>18</v>
      </c>
      <c r="B28" s="6" t="s">
        <v>38</v>
      </c>
      <c r="C28" s="47">
        <v>1844059</v>
      </c>
      <c r="D28" s="48">
        <f t="shared" si="0"/>
        <v>0.29960534578722797</v>
      </c>
      <c r="E28" s="59">
        <v>2482449</v>
      </c>
      <c r="F28" s="34">
        <f t="shared" si="1"/>
        <v>0.36375524754100025</v>
      </c>
      <c r="G28" s="31">
        <f t="shared" si="2"/>
        <v>134.61874050667578</v>
      </c>
    </row>
    <row r="29" spans="1:7" s="1" customFormat="1" ht="17.100000000000001" customHeight="1" x14ac:dyDescent="0.2">
      <c r="A29" s="17" t="s">
        <v>30</v>
      </c>
      <c r="B29" s="7" t="s">
        <v>22</v>
      </c>
      <c r="C29" s="51">
        <f>SUM(C11:C28)</f>
        <v>455139261</v>
      </c>
      <c r="D29" s="49">
        <f>SUM(D11:D28)</f>
        <v>73.946742307728968</v>
      </c>
      <c r="E29" s="27">
        <f>SUM(E11:E28)</f>
        <v>511493457</v>
      </c>
      <c r="F29" s="35">
        <f>SUM(F11:F28)</f>
        <v>74.94954742942835</v>
      </c>
      <c r="G29" s="8">
        <f>E29/C29*100</f>
        <v>112.38174792396123</v>
      </c>
    </row>
    <row r="30" spans="1:7" s="1" customFormat="1" ht="17.100000000000001" customHeight="1" x14ac:dyDescent="0.2">
      <c r="A30" s="18" t="s">
        <v>27</v>
      </c>
      <c r="B30" s="55" t="s">
        <v>23</v>
      </c>
      <c r="C30" s="52">
        <v>142693188</v>
      </c>
      <c r="D30" s="48">
        <f>C30/C$35*100</f>
        <v>23.183445829131241</v>
      </c>
      <c r="E30" s="52">
        <v>151191025</v>
      </c>
      <c r="F30" s="34">
        <f>E30/E$35*100</f>
        <v>22.154142431466894</v>
      </c>
      <c r="G30" s="31">
        <f t="shared" si="2"/>
        <v>105.95532072631246</v>
      </c>
    </row>
    <row r="31" spans="1:7" s="1" customFormat="1" ht="17.100000000000001" customHeight="1" x14ac:dyDescent="0.2">
      <c r="A31" s="18" t="s">
        <v>24</v>
      </c>
      <c r="B31" s="56" t="s">
        <v>25</v>
      </c>
      <c r="C31" s="52">
        <v>314999</v>
      </c>
      <c r="D31" s="48">
        <f>C32/C$35*100</f>
        <v>2.8186337911162505</v>
      </c>
      <c r="E31" s="52">
        <v>1368383</v>
      </c>
      <c r="F31" s="34">
        <f>E31/E$35*100</f>
        <v>0.20051026099464545</v>
      </c>
      <c r="G31" s="31">
        <f t="shared" si="2"/>
        <v>434.40868066247828</v>
      </c>
    </row>
    <row r="32" spans="1:7" s="1" customFormat="1" ht="17.100000000000001" customHeight="1" x14ac:dyDescent="0.2">
      <c r="A32" s="18" t="s">
        <v>26</v>
      </c>
      <c r="B32" s="57" t="s">
        <v>28</v>
      </c>
      <c r="C32" s="52">
        <v>17348579</v>
      </c>
      <c r="D32" s="48">
        <f>C33/C$35*100</f>
        <v>0</v>
      </c>
      <c r="E32" s="52">
        <v>18397496</v>
      </c>
      <c r="F32" s="34">
        <f>E32/E$35*100</f>
        <v>2.6957998781101091</v>
      </c>
      <c r="G32" s="31">
        <f t="shared" si="2"/>
        <v>106.04612631386121</v>
      </c>
    </row>
    <row r="33" spans="1:7" s="1" customFormat="1" ht="17.100000000000001" customHeight="1" x14ac:dyDescent="0.2">
      <c r="A33" s="16" t="s">
        <v>21</v>
      </c>
      <c r="B33" s="57" t="s">
        <v>33</v>
      </c>
      <c r="C33" s="52">
        <v>0</v>
      </c>
      <c r="D33" s="48">
        <f>C33/C$35*100</f>
        <v>0</v>
      </c>
      <c r="E33" s="52">
        <v>0</v>
      </c>
      <c r="F33" s="34">
        <f>E33/E$35*100</f>
        <v>0</v>
      </c>
      <c r="G33" s="25" t="s">
        <v>53</v>
      </c>
    </row>
    <row r="34" spans="1:7" s="1" customFormat="1" ht="17.100000000000001" customHeight="1" x14ac:dyDescent="0.2">
      <c r="A34" s="17" t="s">
        <v>19</v>
      </c>
      <c r="B34" s="9" t="s">
        <v>20</v>
      </c>
      <c r="C34" s="53">
        <f>SUM(C30:C33)</f>
        <v>160356766</v>
      </c>
      <c r="D34" s="50">
        <f>SUM(D30:D33)</f>
        <v>26.002079620247493</v>
      </c>
      <c r="E34" s="53">
        <f>SUM(E30:E33)</f>
        <v>170956904</v>
      </c>
      <c r="F34" s="36">
        <f>SUM(F30:F33)</f>
        <v>25.050452570571647</v>
      </c>
      <c r="G34" s="10">
        <f>E34/C34*100</f>
        <v>106.61034658182118</v>
      </c>
    </row>
    <row r="35" spans="1:7" s="1" customFormat="1" ht="17.100000000000001" customHeight="1" x14ac:dyDescent="0.2">
      <c r="A35" s="19" t="s">
        <v>31</v>
      </c>
      <c r="B35" s="20" t="s">
        <v>32</v>
      </c>
      <c r="C35" s="45">
        <f>C29+C34</f>
        <v>615496027</v>
      </c>
      <c r="D35" s="45">
        <f>D29+D34</f>
        <v>99.948821927976468</v>
      </c>
      <c r="E35" s="45">
        <f>E29+E34</f>
        <v>682450361</v>
      </c>
      <c r="F35" s="24">
        <f>F29+F34</f>
        <v>100</v>
      </c>
      <c r="G35" s="29">
        <f>E35/C35*100</f>
        <v>110.8781098598383</v>
      </c>
    </row>
    <row r="37" spans="1:7" x14ac:dyDescent="0.25">
      <c r="A37" s="32" t="s">
        <v>64</v>
      </c>
      <c r="C37" s="14"/>
      <c r="E37" s="42"/>
    </row>
    <row r="38" spans="1:7" ht="14.45" customHeight="1" x14ac:dyDescent="0.25">
      <c r="A38" s="32" t="s">
        <v>68</v>
      </c>
      <c r="C38" s="14"/>
      <c r="E38" s="14"/>
    </row>
    <row r="39" spans="1:7" x14ac:dyDescent="0.25">
      <c r="A39" s="32"/>
    </row>
    <row r="43" spans="1:7" x14ac:dyDescent="0.25">
      <c r="C43" s="13"/>
      <c r="D43" s="13"/>
      <c r="E43" s="13"/>
      <c r="F43" s="13"/>
    </row>
    <row r="44" spans="1:7" x14ac:dyDescent="0.25">
      <c r="C44" s="13"/>
      <c r="D44" s="13"/>
      <c r="E44" s="13"/>
      <c r="F44" s="13"/>
    </row>
    <row r="45" spans="1:7" x14ac:dyDescent="0.25">
      <c r="C45" s="13"/>
      <c r="D45" s="13"/>
      <c r="E45" s="13"/>
      <c r="F45" s="13"/>
    </row>
    <row r="46" spans="1:7" x14ac:dyDescent="0.25">
      <c r="C46" s="13"/>
      <c r="D46" s="13"/>
      <c r="E46" s="13"/>
      <c r="F46" s="13"/>
    </row>
    <row r="47" spans="1:7" x14ac:dyDescent="0.25">
      <c r="C47" s="13"/>
      <c r="D47" s="13"/>
      <c r="E47" s="13"/>
      <c r="F47" s="13"/>
    </row>
    <row r="48" spans="1:7" x14ac:dyDescent="0.25">
      <c r="C48" s="13"/>
      <c r="D48" s="13"/>
      <c r="E48" s="13"/>
      <c r="F48" s="13"/>
    </row>
    <row r="49" spans="3:6" x14ac:dyDescent="0.25">
      <c r="C49" s="13"/>
      <c r="D49" s="13"/>
      <c r="E49" s="13"/>
      <c r="F49" s="13"/>
    </row>
    <row r="50" spans="3:6" x14ac:dyDescent="0.25">
      <c r="C50" s="13"/>
      <c r="D50" s="13"/>
      <c r="E50" s="13"/>
      <c r="F50" s="13"/>
    </row>
    <row r="51" spans="3:6" x14ac:dyDescent="0.25">
      <c r="C51" s="13"/>
      <c r="D51" s="13"/>
      <c r="E51" s="13"/>
      <c r="F51" s="13"/>
    </row>
    <row r="52" spans="3:6" x14ac:dyDescent="0.25">
      <c r="C52" s="13"/>
      <c r="D52" s="13"/>
      <c r="E52" s="13"/>
      <c r="F52" s="13"/>
    </row>
    <row r="53" spans="3:6" x14ac:dyDescent="0.25">
      <c r="C53" s="13"/>
      <c r="D53" s="13"/>
      <c r="E53" s="13"/>
      <c r="F53" s="13"/>
    </row>
    <row r="54" spans="3:6" x14ac:dyDescent="0.25">
      <c r="C54" s="13"/>
      <c r="D54" s="13"/>
      <c r="E54" s="13"/>
      <c r="F54" s="13"/>
    </row>
    <row r="55" spans="3:6" x14ac:dyDescent="0.25">
      <c r="C55" s="13"/>
      <c r="D55" s="13"/>
      <c r="E55" s="13"/>
      <c r="F55" s="13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31.12.2023. godine.</oddFooter>
  </headerFooter>
  <ignoredErrors>
    <ignoredError sqref="A11:A28 A34" numberStoredAsText="1"/>
    <ignoredError sqref="A29:A30 A35" twoDigitTextYear="1" numberStoredAsText="1"/>
    <ignoredError sqref="F29 D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0" t="s">
        <v>51</v>
      </c>
      <c r="B5" s="60"/>
      <c r="C5" s="60"/>
      <c r="D5" s="60"/>
      <c r="E5" s="60"/>
      <c r="F5" s="60"/>
      <c r="G5" s="60"/>
      <c r="H5" s="11"/>
    </row>
    <row r="6" spans="1:8" ht="17.25" x14ac:dyDescent="0.3">
      <c r="A6" s="2"/>
    </row>
    <row r="7" spans="1:8" s="1" customFormat="1" ht="19.5" customHeight="1" thickBot="1" x14ac:dyDescent="0.35">
      <c r="A7" s="12" t="s">
        <v>62</v>
      </c>
    </row>
    <row r="8" spans="1:8" s="1" customFormat="1" ht="17.25" customHeight="1" x14ac:dyDescent="0.2">
      <c r="A8" s="61" t="s">
        <v>0</v>
      </c>
      <c r="B8" s="64" t="s">
        <v>29</v>
      </c>
      <c r="C8" s="67" t="s">
        <v>63</v>
      </c>
      <c r="D8" s="67"/>
      <c r="E8" s="67" t="s">
        <v>59</v>
      </c>
      <c r="F8" s="67"/>
      <c r="G8" s="22" t="s">
        <v>52</v>
      </c>
    </row>
    <row r="9" spans="1:8" s="1" customFormat="1" ht="15" customHeight="1" x14ac:dyDescent="0.2">
      <c r="A9" s="62"/>
      <c r="B9" s="65"/>
      <c r="C9" s="3" t="s">
        <v>56</v>
      </c>
      <c r="D9" s="3" t="s">
        <v>49</v>
      </c>
      <c r="E9" s="3" t="s">
        <v>56</v>
      </c>
      <c r="F9" s="3" t="s">
        <v>49</v>
      </c>
      <c r="G9" s="68" t="s">
        <v>69</v>
      </c>
    </row>
    <row r="10" spans="1:8" s="1" customFormat="1" ht="21" customHeight="1" thickBot="1" x14ac:dyDescent="0.25">
      <c r="A10" s="63"/>
      <c r="B10" s="66"/>
      <c r="C10" s="4" t="s">
        <v>57</v>
      </c>
      <c r="D10" s="21" t="s">
        <v>50</v>
      </c>
      <c r="E10" s="4" t="s">
        <v>58</v>
      </c>
      <c r="F10" s="21" t="s">
        <v>50</v>
      </c>
      <c r="G10" s="69"/>
    </row>
    <row r="11" spans="1:8" s="1" customFormat="1" ht="16.5" customHeight="1" x14ac:dyDescent="0.25">
      <c r="A11" s="5" t="s">
        <v>1</v>
      </c>
      <c r="B11" s="6" t="s">
        <v>34</v>
      </c>
      <c r="C11" s="43">
        <v>17445774.539900001</v>
      </c>
      <c r="D11" s="33">
        <f>C11/C$35*100</f>
        <v>6.5694054773436896</v>
      </c>
      <c r="E11" s="43">
        <v>20155640</v>
      </c>
      <c r="F11" s="37">
        <f>E11/E$35*100</f>
        <v>6.6833341616911834</v>
      </c>
      <c r="G11" s="30">
        <f>E11/C11*100</f>
        <v>115.53307624091038</v>
      </c>
    </row>
    <row r="12" spans="1:8" s="1" customFormat="1" ht="17.100000000000001" customHeight="1" x14ac:dyDescent="0.25">
      <c r="A12" s="15" t="s">
        <v>2</v>
      </c>
      <c r="B12" s="6" t="s">
        <v>35</v>
      </c>
      <c r="C12" s="44">
        <v>2323006.5799000002</v>
      </c>
      <c r="D12" s="34">
        <f t="shared" ref="D12:D28" si="0">C12/C$35*100</f>
        <v>0.8747546355707958</v>
      </c>
      <c r="E12" s="44">
        <v>2543674</v>
      </c>
      <c r="F12" s="38">
        <f t="shared" ref="F12:F28" si="1">E12/E$35*100</f>
        <v>0.84344745889516093</v>
      </c>
      <c r="G12" s="31">
        <f t="shared" ref="G12:G33" si="2">E12/C12*100</f>
        <v>109.49921631773849</v>
      </c>
    </row>
    <row r="13" spans="1:8" s="1" customFormat="1" ht="17.100000000000001" customHeight="1" x14ac:dyDescent="0.25">
      <c r="A13" s="15" t="s">
        <v>3</v>
      </c>
      <c r="B13" s="6" t="s">
        <v>36</v>
      </c>
      <c r="C13" s="44">
        <v>18797720.809900001</v>
      </c>
      <c r="D13" s="34">
        <f t="shared" si="0"/>
        <v>7.0784962724184313</v>
      </c>
      <c r="E13" s="44">
        <v>22108251</v>
      </c>
      <c r="F13" s="38">
        <f t="shared" si="1"/>
        <v>7.3307932252978949</v>
      </c>
      <c r="G13" s="31">
        <f t="shared" si="2"/>
        <v>117.61133822328331</v>
      </c>
    </row>
    <row r="14" spans="1:8" s="1" customFormat="1" ht="17.100000000000001" customHeight="1" x14ac:dyDescent="0.25">
      <c r="A14" s="16" t="s">
        <v>4</v>
      </c>
      <c r="B14" s="6" t="s">
        <v>37</v>
      </c>
      <c r="C14" s="44">
        <v>13932.05</v>
      </c>
      <c r="D14" s="34">
        <f t="shared" si="0"/>
        <v>5.2462724066105445E-3</v>
      </c>
      <c r="E14" s="58">
        <v>8040</v>
      </c>
      <c r="F14" s="38">
        <f t="shared" si="1"/>
        <v>2.6659538799064242E-3</v>
      </c>
      <c r="G14" s="31">
        <f t="shared" si="2"/>
        <v>57.708664554031898</v>
      </c>
    </row>
    <row r="15" spans="1:8" s="1" customFormat="1" ht="17.100000000000001" customHeight="1" x14ac:dyDescent="0.25">
      <c r="A15" s="16" t="s">
        <v>5</v>
      </c>
      <c r="B15" s="6" t="s">
        <v>39</v>
      </c>
      <c r="C15" s="44">
        <v>104640.33</v>
      </c>
      <c r="D15" s="34">
        <f t="shared" si="0"/>
        <v>3.9403510315970849E-2</v>
      </c>
      <c r="E15" s="44">
        <v>57462</v>
      </c>
      <c r="F15" s="38">
        <f t="shared" si="1"/>
        <v>1.905361217004763E-2</v>
      </c>
      <c r="G15" s="31">
        <f t="shared" si="2"/>
        <v>54.913817645643888</v>
      </c>
    </row>
    <row r="16" spans="1:8" s="1" customFormat="1" ht="17.100000000000001" customHeight="1" x14ac:dyDescent="0.25">
      <c r="A16" s="16" t="s">
        <v>6</v>
      </c>
      <c r="B16" s="6" t="s">
        <v>40</v>
      </c>
      <c r="C16" s="44">
        <v>1628.06</v>
      </c>
      <c r="D16" s="34">
        <f t="shared" si="0"/>
        <v>6.1306457084968574E-4</v>
      </c>
      <c r="E16" s="44">
        <v>2069</v>
      </c>
      <c r="F16" s="38">
        <f t="shared" si="1"/>
        <v>6.8605206188139198E-4</v>
      </c>
      <c r="G16" s="31">
        <f t="shared" si="2"/>
        <v>127.08376841148362</v>
      </c>
    </row>
    <row r="17" spans="1:7" s="1" customFormat="1" ht="17.100000000000001" customHeight="1" x14ac:dyDescent="0.25">
      <c r="A17" s="16" t="s">
        <v>7</v>
      </c>
      <c r="B17" s="6" t="s">
        <v>65</v>
      </c>
      <c r="C17" s="44">
        <v>997764.72</v>
      </c>
      <c r="D17" s="34">
        <f t="shared" si="0"/>
        <v>0.37571969084416845</v>
      </c>
      <c r="E17" s="44">
        <v>1343798</v>
      </c>
      <c r="F17" s="38">
        <f t="shared" si="1"/>
        <v>0.44558501143165336</v>
      </c>
      <c r="G17" s="31">
        <f t="shared" si="2"/>
        <v>134.68084940906709</v>
      </c>
    </row>
    <row r="18" spans="1:7" s="1" customFormat="1" ht="17.100000000000001" customHeight="1" x14ac:dyDescent="0.25">
      <c r="A18" s="16" t="s">
        <v>8</v>
      </c>
      <c r="B18" s="6" t="s">
        <v>41</v>
      </c>
      <c r="C18" s="44">
        <v>8803699.5198999997</v>
      </c>
      <c r="D18" s="34">
        <f t="shared" si="0"/>
        <v>3.315133513541932</v>
      </c>
      <c r="E18" s="44">
        <v>9548735</v>
      </c>
      <c r="F18" s="38">
        <f t="shared" si="1"/>
        <v>3.1662297414736655</v>
      </c>
      <c r="G18" s="31">
        <f t="shared" si="2"/>
        <v>108.46275453195457</v>
      </c>
    </row>
    <row r="19" spans="1:7" s="1" customFormat="1" ht="17.100000000000001" customHeight="1" x14ac:dyDescent="0.25">
      <c r="A19" s="16" t="s">
        <v>9</v>
      </c>
      <c r="B19" s="6" t="s">
        <v>42</v>
      </c>
      <c r="C19" s="44">
        <v>16023516.729999997</v>
      </c>
      <c r="D19" s="34">
        <f t="shared" si="0"/>
        <v>6.0338380695921572</v>
      </c>
      <c r="E19" s="44">
        <v>15439747</v>
      </c>
      <c r="F19" s="38">
        <f t="shared" si="1"/>
        <v>5.1196086342566627</v>
      </c>
      <c r="G19" s="31">
        <f t="shared" si="2"/>
        <v>96.356793955804747</v>
      </c>
    </row>
    <row r="20" spans="1:7" s="1" customFormat="1" ht="17.100000000000001" customHeight="1" x14ac:dyDescent="0.25">
      <c r="A20" s="16" t="s">
        <v>10</v>
      </c>
      <c r="B20" s="6" t="s">
        <v>44</v>
      </c>
      <c r="C20" s="44">
        <v>164492361.93990001</v>
      </c>
      <c r="D20" s="34">
        <f t="shared" si="0"/>
        <v>61.941475916573083</v>
      </c>
      <c r="E20" s="44">
        <v>191206233</v>
      </c>
      <c r="F20" s="38">
        <f t="shared" si="1"/>
        <v>63.401368001074843</v>
      </c>
      <c r="G20" s="31">
        <f t="shared" si="2"/>
        <v>116.2401893589809</v>
      </c>
    </row>
    <row r="21" spans="1:7" s="1" customFormat="1" ht="17.100000000000001" customHeight="1" x14ac:dyDescent="0.25">
      <c r="A21" s="16" t="s">
        <v>11</v>
      </c>
      <c r="B21" s="6" t="s">
        <v>45</v>
      </c>
      <c r="C21" s="44">
        <v>197617.58999999997</v>
      </c>
      <c r="D21" s="34">
        <f t="shared" si="0"/>
        <v>7.4415158535741391E-2</v>
      </c>
      <c r="E21" s="44">
        <v>208890</v>
      </c>
      <c r="F21" s="38">
        <f t="shared" si="1"/>
        <v>6.9265062932046387E-2</v>
      </c>
      <c r="G21" s="31">
        <f t="shared" si="2"/>
        <v>105.70415315762125</v>
      </c>
    </row>
    <row r="22" spans="1:7" s="1" customFormat="1" ht="17.100000000000001" customHeight="1" x14ac:dyDescent="0.25">
      <c r="A22" s="16" t="s">
        <v>12</v>
      </c>
      <c r="B22" s="6" t="s">
        <v>46</v>
      </c>
      <c r="C22" s="44">
        <v>9696.4600000000009</v>
      </c>
      <c r="D22" s="34">
        <f t="shared" si="0"/>
        <v>3.6513126596446964E-3</v>
      </c>
      <c r="E22" s="44">
        <v>11745</v>
      </c>
      <c r="F22" s="38">
        <f t="shared" si="1"/>
        <v>3.8944811342662873E-3</v>
      </c>
      <c r="G22" s="31">
        <f t="shared" si="2"/>
        <v>121.12667922107654</v>
      </c>
    </row>
    <row r="23" spans="1:7" s="1" customFormat="1" ht="17.100000000000001" customHeight="1" x14ac:dyDescent="0.25">
      <c r="A23" s="16" t="s">
        <v>13</v>
      </c>
      <c r="B23" s="6" t="s">
        <v>47</v>
      </c>
      <c r="C23" s="44">
        <v>3203948.2800000003</v>
      </c>
      <c r="D23" s="34">
        <f t="shared" si="0"/>
        <v>1.2064832852000473</v>
      </c>
      <c r="E23" s="58">
        <v>4018192</v>
      </c>
      <c r="F23" s="38">
        <f t="shared" si="1"/>
        <v>1.3323774319165367</v>
      </c>
      <c r="G23" s="31">
        <f t="shared" si="2"/>
        <v>125.41375980014257</v>
      </c>
    </row>
    <row r="24" spans="1:7" s="1" customFormat="1" ht="17.100000000000001" customHeight="1" x14ac:dyDescent="0.25">
      <c r="A24" s="16" t="s">
        <v>14</v>
      </c>
      <c r="B24" s="6" t="s">
        <v>43</v>
      </c>
      <c r="C24" s="44">
        <v>3570269.4299999997</v>
      </c>
      <c r="D24" s="34">
        <f t="shared" si="0"/>
        <v>1.3444256943360207</v>
      </c>
      <c r="E24" s="44">
        <v>4348361</v>
      </c>
      <c r="F24" s="38">
        <f t="shared" si="1"/>
        <v>1.441856950147236</v>
      </c>
      <c r="G24" s="31">
        <f t="shared" si="2"/>
        <v>121.79363729420277</v>
      </c>
    </row>
    <row r="25" spans="1:7" s="1" customFormat="1" ht="17.100000000000001" customHeight="1" x14ac:dyDescent="0.25">
      <c r="A25" s="16" t="s">
        <v>15</v>
      </c>
      <c r="B25" s="6" t="s">
        <v>66</v>
      </c>
      <c r="C25" s="44">
        <v>22263.26</v>
      </c>
      <c r="D25" s="34">
        <f t="shared" si="0"/>
        <v>8.3834845998396693E-3</v>
      </c>
      <c r="E25" s="44">
        <v>24370</v>
      </c>
      <c r="F25" s="38">
        <f t="shared" si="1"/>
        <v>8.0807582155870087E-3</v>
      </c>
      <c r="G25" s="31">
        <f t="shared" si="2"/>
        <v>109.46285494577165</v>
      </c>
    </row>
    <row r="26" spans="1:7" s="1" customFormat="1" ht="17.100000000000001" customHeight="1" x14ac:dyDescent="0.25">
      <c r="A26" s="16" t="s">
        <v>16</v>
      </c>
      <c r="B26" s="6" t="s">
        <v>67</v>
      </c>
      <c r="C26" s="44">
        <v>1272475.1700000002</v>
      </c>
      <c r="D26" s="34">
        <f t="shared" si="0"/>
        <v>0.47916504552223571</v>
      </c>
      <c r="E26" s="44">
        <v>1327409</v>
      </c>
      <c r="F26" s="38">
        <f t="shared" si="1"/>
        <v>0.44015064350406802</v>
      </c>
      <c r="G26" s="31">
        <f t="shared" si="2"/>
        <v>104.31708463120736</v>
      </c>
    </row>
    <row r="27" spans="1:7" s="1" customFormat="1" ht="17.100000000000001" customHeight="1" x14ac:dyDescent="0.25">
      <c r="A27" s="16" t="s">
        <v>17</v>
      </c>
      <c r="B27" s="6" t="s">
        <v>48</v>
      </c>
      <c r="C27" s="44">
        <v>1024.98</v>
      </c>
      <c r="D27" s="34">
        <f t="shared" si="0"/>
        <v>3.859679150826818E-4</v>
      </c>
      <c r="E27" s="44">
        <v>928</v>
      </c>
      <c r="F27" s="38">
        <f t="shared" si="1"/>
        <v>3.0771208962104E-4</v>
      </c>
      <c r="G27" s="31">
        <f t="shared" si="2"/>
        <v>90.538351967843283</v>
      </c>
    </row>
    <row r="28" spans="1:7" s="1" customFormat="1" ht="17.100000000000001" customHeight="1" x14ac:dyDescent="0.25">
      <c r="A28" s="16" t="s">
        <v>18</v>
      </c>
      <c r="B28" s="6" t="s">
        <v>38</v>
      </c>
      <c r="C28" s="44">
        <v>391139.43000000005</v>
      </c>
      <c r="D28" s="34">
        <f t="shared" si="0"/>
        <v>0.14728801567223612</v>
      </c>
      <c r="E28" s="44">
        <v>679420</v>
      </c>
      <c r="F28" s="38">
        <f t="shared" si="1"/>
        <v>0.22528636630423168</v>
      </c>
      <c r="G28" s="31">
        <f t="shared" si="2"/>
        <v>173.70276374335359</v>
      </c>
    </row>
    <row r="29" spans="1:7" s="1" customFormat="1" ht="17.100000000000001" customHeight="1" x14ac:dyDescent="0.2">
      <c r="A29" s="17" t="s">
        <v>30</v>
      </c>
      <c r="B29" s="7" t="s">
        <v>22</v>
      </c>
      <c r="C29" s="51">
        <f>SUM(C11:C28)</f>
        <v>237672479.8795</v>
      </c>
      <c r="D29" s="49">
        <f>SUM(D11:D28)</f>
        <v>89.49828438761854</v>
      </c>
      <c r="E29" s="51">
        <f>SUM(E11:E28)</f>
        <v>273032964</v>
      </c>
      <c r="F29" s="39">
        <f>SUM(F11:F28)</f>
        <v>90.533991258476505</v>
      </c>
      <c r="G29" s="8">
        <f>E29/C29*100</f>
        <v>114.87782015756632</v>
      </c>
    </row>
    <row r="30" spans="1:7" s="1" customFormat="1" ht="17.100000000000001" customHeight="1" x14ac:dyDescent="0.25">
      <c r="A30" s="18" t="s">
        <v>27</v>
      </c>
      <c r="B30" s="55" t="s">
        <v>23</v>
      </c>
      <c r="C30" s="54">
        <v>24800736.759999998</v>
      </c>
      <c r="D30" s="48">
        <f>C30/C$35*100</f>
        <v>9.3390004290538577</v>
      </c>
      <c r="E30" s="54">
        <v>25422072</v>
      </c>
      <c r="F30" s="38">
        <f>E30/E$35*100</f>
        <v>8.4296108810522963</v>
      </c>
      <c r="G30" s="31">
        <f t="shared" si="2"/>
        <v>102.5053096043587</v>
      </c>
    </row>
    <row r="31" spans="1:7" s="1" customFormat="1" ht="17.100000000000001" customHeight="1" x14ac:dyDescent="0.25">
      <c r="A31" s="18" t="s">
        <v>24</v>
      </c>
      <c r="B31" s="56" t="s">
        <v>25</v>
      </c>
      <c r="C31" s="54">
        <v>42146.840000000004</v>
      </c>
      <c r="D31" s="48">
        <f t="shared" ref="D31:D33" si="3">C31/C$35*100</f>
        <v>1.5870873541067511E-2</v>
      </c>
      <c r="E31" s="54">
        <v>40720</v>
      </c>
      <c r="F31" s="38">
        <f>E31/E$35*100</f>
        <v>1.3502194277337015E-2</v>
      </c>
      <c r="G31" s="31">
        <f t="shared" si="2"/>
        <v>96.614597915288542</v>
      </c>
    </row>
    <row r="32" spans="1:7" s="1" customFormat="1" ht="17.100000000000001" customHeight="1" x14ac:dyDescent="0.25">
      <c r="A32" s="18" t="s">
        <v>26</v>
      </c>
      <c r="B32" s="57" t="s">
        <v>28</v>
      </c>
      <c r="C32" s="54">
        <v>2834369.4898999999</v>
      </c>
      <c r="D32" s="48">
        <f t="shared" si="3"/>
        <v>1.0673141745113732</v>
      </c>
      <c r="E32" s="54">
        <v>2866690</v>
      </c>
      <c r="F32" s="38">
        <f>E32/E$35*100</f>
        <v>0.95055514029713273</v>
      </c>
      <c r="G32" s="31">
        <f t="shared" si="2"/>
        <v>101.14030687301607</v>
      </c>
    </row>
    <row r="33" spans="1:7" s="1" customFormat="1" ht="17.100000000000001" customHeight="1" x14ac:dyDescent="0.25">
      <c r="A33" s="16" t="s">
        <v>21</v>
      </c>
      <c r="B33" s="57" t="s">
        <v>33</v>
      </c>
      <c r="C33" s="54">
        <v>211200.47</v>
      </c>
      <c r="D33" s="48">
        <f t="shared" si="3"/>
        <v>7.9529946994460851E-2</v>
      </c>
      <c r="E33" s="54">
        <v>218165</v>
      </c>
      <c r="F33" s="38">
        <f>E33/E$35*100</f>
        <v>7.2340525896739422E-2</v>
      </c>
      <c r="G33" s="31">
        <f t="shared" si="2"/>
        <v>103.29759209342669</v>
      </c>
    </row>
    <row r="34" spans="1:7" s="1" customFormat="1" ht="17.100000000000001" customHeight="1" x14ac:dyDescent="0.2">
      <c r="A34" s="17" t="s">
        <v>19</v>
      </c>
      <c r="B34" s="9" t="s">
        <v>20</v>
      </c>
      <c r="C34" s="53">
        <f>SUM(C30:C33)</f>
        <v>27888453.559899997</v>
      </c>
      <c r="D34" s="50">
        <f>SUM(D30:D33)</f>
        <v>10.501715424100759</v>
      </c>
      <c r="E34" s="53">
        <f>SUM(E30:E33)</f>
        <v>28547647</v>
      </c>
      <c r="F34" s="40">
        <f>SUM(F30:F33)</f>
        <v>9.4660087415235061</v>
      </c>
      <c r="G34" s="10">
        <f>E34/C34*100</f>
        <v>102.36367871271226</v>
      </c>
    </row>
    <row r="35" spans="1:7" s="1" customFormat="1" ht="17.100000000000001" customHeight="1" x14ac:dyDescent="0.2">
      <c r="A35" s="19" t="s">
        <v>31</v>
      </c>
      <c r="B35" s="20" t="s">
        <v>32</v>
      </c>
      <c r="C35" s="45">
        <f>C29+C34+0.5</f>
        <v>265560933.93939999</v>
      </c>
      <c r="D35" s="45">
        <f>D29+D34</f>
        <v>99.999999811719306</v>
      </c>
      <c r="E35" s="45">
        <f>E29+E34</f>
        <v>301580611</v>
      </c>
      <c r="F35" s="41">
        <f>F29+F34</f>
        <v>100.00000000000001</v>
      </c>
      <c r="G35" s="29">
        <f>E35/C35*100</f>
        <v>113.56362041896553</v>
      </c>
    </row>
    <row r="36" spans="1:7" x14ac:dyDescent="0.25">
      <c r="E36" s="44"/>
    </row>
    <row r="37" spans="1:7" x14ac:dyDescent="0.25">
      <c r="A37" s="32" t="s">
        <v>64</v>
      </c>
      <c r="C37" s="14"/>
      <c r="E37" s="14"/>
    </row>
    <row r="38" spans="1:7" ht="14.45" customHeight="1" x14ac:dyDescent="0.25">
      <c r="A38" s="32" t="s">
        <v>68</v>
      </c>
      <c r="C38" s="14"/>
      <c r="E38" s="14"/>
    </row>
    <row r="39" spans="1:7" x14ac:dyDescent="0.25">
      <c r="A39" s="32"/>
    </row>
    <row r="43" spans="1:7" x14ac:dyDescent="0.25">
      <c r="C43" s="13"/>
      <c r="D43" s="13"/>
      <c r="E43" s="13"/>
      <c r="F43" s="13"/>
    </row>
    <row r="44" spans="1:7" x14ac:dyDescent="0.25">
      <c r="C44" s="13"/>
      <c r="D44" s="13"/>
      <c r="E44" s="13"/>
      <c r="F44" s="13"/>
    </row>
    <row r="45" spans="1:7" x14ac:dyDescent="0.25">
      <c r="C45" s="13"/>
      <c r="D45" s="13"/>
      <c r="E45" s="13"/>
      <c r="F45" s="13"/>
    </row>
    <row r="46" spans="1:7" x14ac:dyDescent="0.25">
      <c r="C46" s="13"/>
      <c r="D46" s="13"/>
      <c r="E46" s="13"/>
      <c r="F46" s="13"/>
    </row>
    <row r="47" spans="1:7" x14ac:dyDescent="0.25">
      <c r="C47" s="13"/>
      <c r="D47" s="13"/>
      <c r="E47" s="13"/>
      <c r="F47" s="13"/>
    </row>
    <row r="48" spans="1:7" x14ac:dyDescent="0.25">
      <c r="C48" s="13"/>
      <c r="D48" s="13"/>
      <c r="E48" s="13"/>
      <c r="F48" s="13"/>
    </row>
    <row r="49" spans="3:6" x14ac:dyDescent="0.25">
      <c r="C49" s="13"/>
      <c r="D49" s="13"/>
      <c r="E49" s="13"/>
      <c r="F49" s="13"/>
    </row>
    <row r="50" spans="3:6" x14ac:dyDescent="0.25">
      <c r="C50" s="13"/>
      <c r="D50" s="13"/>
      <c r="E50" s="13"/>
      <c r="F50" s="13"/>
    </row>
    <row r="51" spans="3:6" x14ac:dyDescent="0.25">
      <c r="C51" s="13"/>
      <c r="D51" s="13"/>
      <c r="E51" s="13"/>
      <c r="F51" s="13"/>
    </row>
    <row r="52" spans="3:6" x14ac:dyDescent="0.25">
      <c r="C52" s="13"/>
      <c r="D52" s="13"/>
      <c r="E52" s="13"/>
      <c r="F52" s="13"/>
    </row>
    <row r="53" spans="3:6" x14ac:dyDescent="0.25">
      <c r="C53" s="13"/>
      <c r="D53" s="13"/>
      <c r="E53" s="13"/>
      <c r="F53" s="13"/>
    </row>
    <row r="54" spans="3:6" x14ac:dyDescent="0.25">
      <c r="C54" s="13"/>
      <c r="D54" s="13"/>
      <c r="E54" s="13"/>
      <c r="F54" s="13"/>
    </row>
    <row r="55" spans="3:6" x14ac:dyDescent="0.25">
      <c r="C55" s="13"/>
      <c r="D55" s="13"/>
      <c r="E55" s="13"/>
      <c r="F55" s="13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31.12.2023. godine.</oddFooter>
  </headerFooter>
  <ignoredErrors>
    <ignoredError sqref="D29 F29" formula="1"/>
    <ignoredError sqref="A11:A28 A34" numberStoredAsText="1"/>
    <ignoredError sqref="A29:A30 A35" twoDigitTextYear="1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2020-07-02T12:33:18Z</cp:lastPrinted>
  <dcterms:created xsi:type="dcterms:W3CDTF">2018-01-08T12:56:16Z</dcterms:created>
  <dcterms:modified xsi:type="dcterms:W3CDTF">2024-12-30T10:12:55Z</dcterms:modified>
</cp:coreProperties>
</file>