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S EVLADA UPLOAD 2X1224\"/>
    </mc:Choice>
  </mc:AlternateContent>
  <xr:revisionPtr revIDLastSave="0" documentId="13_ncr:1_{58EF7540-B5A2-4518-9A96-3D6892B05757}" xr6:coauthVersionLast="47" xr6:coauthVersionMax="47" xr10:uidLastSave="{00000000-0000-0000-0000-000000000000}"/>
  <bookViews>
    <workbookView xWindow="-120" yWindow="-120" windowWidth="19440" windowHeight="14880" tabRatio="535" xr2:uid="{00000000-000D-0000-FFFF-FFFF00000000}"/>
  </bookViews>
  <sheets>
    <sheet name="BiH" sheetId="31" r:id="rId1"/>
    <sheet name="FBiH" sheetId="30" r:id="rId2"/>
    <sheet name="RS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29" l="1"/>
  <c r="J28" i="30"/>
  <c r="M17" i="29"/>
  <c r="N17" i="29"/>
  <c r="G17" i="29"/>
  <c r="H17" i="29"/>
  <c r="K28" i="30" l="1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L31" i="29"/>
  <c r="N31" i="29" l="1"/>
  <c r="F34" i="31"/>
  <c r="E34" i="31"/>
  <c r="D34" i="31"/>
  <c r="C34" i="31"/>
  <c r="F33" i="31"/>
  <c r="E33" i="31"/>
  <c r="D33" i="31"/>
  <c r="C33" i="31"/>
  <c r="F32" i="31"/>
  <c r="E32" i="31"/>
  <c r="D32" i="31"/>
  <c r="C32" i="31"/>
  <c r="F31" i="31"/>
  <c r="E31" i="31"/>
  <c r="D31" i="31"/>
  <c r="C31" i="31"/>
  <c r="F30" i="31"/>
  <c r="E30" i="31"/>
  <c r="D30" i="31"/>
  <c r="C30" i="31"/>
  <c r="F29" i="31"/>
  <c r="E29" i="31"/>
  <c r="D29" i="31"/>
  <c r="C29" i="31"/>
  <c r="F28" i="31"/>
  <c r="E28" i="31"/>
  <c r="D28" i="31"/>
  <c r="C28" i="31"/>
  <c r="F27" i="31"/>
  <c r="E27" i="31"/>
  <c r="D27" i="31"/>
  <c r="C27" i="31"/>
  <c r="F26" i="31"/>
  <c r="E26" i="31"/>
  <c r="D26" i="31"/>
  <c r="C26" i="31"/>
  <c r="F25" i="31"/>
  <c r="E25" i="31"/>
  <c r="D25" i="31"/>
  <c r="C25" i="31"/>
  <c r="F24" i="31"/>
  <c r="E24" i="31"/>
  <c r="D24" i="31"/>
  <c r="C24" i="31"/>
  <c r="F23" i="31"/>
  <c r="E23" i="31"/>
  <c r="D23" i="31"/>
  <c r="C23" i="31"/>
  <c r="F22" i="31"/>
  <c r="E22" i="31"/>
  <c r="D22" i="31"/>
  <c r="C22" i="31"/>
  <c r="F21" i="31"/>
  <c r="E21" i="31"/>
  <c r="D21" i="31"/>
  <c r="C21" i="31"/>
  <c r="F20" i="31"/>
  <c r="E20" i="31"/>
  <c r="D20" i="31"/>
  <c r="C20" i="31"/>
  <c r="F19" i="31"/>
  <c r="E19" i="31"/>
  <c r="D19" i="31"/>
  <c r="C19" i="31"/>
  <c r="F18" i="31"/>
  <c r="E18" i="31"/>
  <c r="D18" i="31"/>
  <c r="C18" i="31"/>
  <c r="F17" i="31"/>
  <c r="E17" i="31"/>
  <c r="D17" i="31"/>
  <c r="C17" i="31"/>
  <c r="F16" i="31"/>
  <c r="E16" i="31"/>
  <c r="D16" i="31"/>
  <c r="C16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F10" i="31"/>
  <c r="E10" i="31"/>
  <c r="D10" i="31"/>
  <c r="C10" i="31"/>
  <c r="I10" i="31"/>
  <c r="J10" i="31"/>
  <c r="G10" i="31" l="1"/>
  <c r="J34" i="31"/>
  <c r="K34" i="31"/>
  <c r="L34" i="31"/>
  <c r="I34" i="31"/>
  <c r="J33" i="31"/>
  <c r="K33" i="31"/>
  <c r="L33" i="31"/>
  <c r="I33" i="31"/>
  <c r="J31" i="31"/>
  <c r="K31" i="31"/>
  <c r="L31" i="31"/>
  <c r="J32" i="31"/>
  <c r="K32" i="31"/>
  <c r="L32" i="31"/>
  <c r="I32" i="31"/>
  <c r="I31" i="31"/>
  <c r="J29" i="31"/>
  <c r="K29" i="31"/>
  <c r="L29" i="31"/>
  <c r="J30" i="31"/>
  <c r="K30" i="31"/>
  <c r="L30" i="31"/>
  <c r="I30" i="31"/>
  <c r="I29" i="31"/>
  <c r="J28" i="31"/>
  <c r="K28" i="31"/>
  <c r="L28" i="31"/>
  <c r="I28" i="31"/>
  <c r="J22" i="31"/>
  <c r="K22" i="31"/>
  <c r="L22" i="31"/>
  <c r="J23" i="31"/>
  <c r="K23" i="31"/>
  <c r="L23" i="31"/>
  <c r="J24" i="31"/>
  <c r="K24" i="31"/>
  <c r="L24" i="31"/>
  <c r="J25" i="31"/>
  <c r="K25" i="31"/>
  <c r="L25" i="31"/>
  <c r="J26" i="31"/>
  <c r="K26" i="31"/>
  <c r="L26" i="31"/>
  <c r="J27" i="31"/>
  <c r="K27" i="31"/>
  <c r="L27" i="31"/>
  <c r="I23" i="31"/>
  <c r="I24" i="31"/>
  <c r="I25" i="31"/>
  <c r="I26" i="31"/>
  <c r="I27" i="31"/>
  <c r="I22" i="31"/>
  <c r="I21" i="31"/>
  <c r="J19" i="31"/>
  <c r="K19" i="31"/>
  <c r="L19" i="31"/>
  <c r="J20" i="31"/>
  <c r="K20" i="31"/>
  <c r="L20" i="31"/>
  <c r="I20" i="31"/>
  <c r="I19" i="31"/>
  <c r="I18" i="31"/>
  <c r="J16" i="31"/>
  <c r="K16" i="31"/>
  <c r="L16" i="31"/>
  <c r="J17" i="31"/>
  <c r="K17" i="31"/>
  <c r="L17" i="31"/>
  <c r="I17" i="31"/>
  <c r="I16" i="31"/>
  <c r="J13" i="31"/>
  <c r="K13" i="31"/>
  <c r="L13" i="31"/>
  <c r="J14" i="31"/>
  <c r="K14" i="31"/>
  <c r="L14" i="31"/>
  <c r="J15" i="31"/>
  <c r="K15" i="31"/>
  <c r="L15" i="31"/>
  <c r="I14" i="31"/>
  <c r="I15" i="31"/>
  <c r="I13" i="31"/>
  <c r="J12" i="31"/>
  <c r="K12" i="31"/>
  <c r="L12" i="31"/>
  <c r="I12" i="31"/>
  <c r="I11" i="31"/>
  <c r="J18" i="31"/>
  <c r="K18" i="31"/>
  <c r="L18" i="31"/>
  <c r="J21" i="31"/>
  <c r="K21" i="31"/>
  <c r="L21" i="31"/>
  <c r="K10" i="31"/>
  <c r="M10" i="31" s="1"/>
  <c r="L10" i="31"/>
  <c r="J11" i="31"/>
  <c r="K11" i="31"/>
  <c r="L11" i="31"/>
  <c r="H32" i="31"/>
  <c r="M23" i="31" l="1"/>
  <c r="M30" i="31"/>
  <c r="M27" i="31"/>
  <c r="M32" i="31"/>
  <c r="N18" i="31"/>
  <c r="N21" i="31"/>
  <c r="M13" i="31"/>
  <c r="M15" i="31"/>
  <c r="M17" i="31"/>
  <c r="M19" i="31"/>
  <c r="M25" i="31"/>
  <c r="M20" i="31"/>
  <c r="M22" i="31"/>
  <c r="M28" i="31"/>
  <c r="M29" i="31"/>
  <c r="M31" i="31"/>
  <c r="M33" i="31"/>
  <c r="M34" i="31"/>
  <c r="M14" i="31"/>
  <c r="M18" i="31"/>
  <c r="M11" i="31"/>
  <c r="M21" i="31"/>
  <c r="N27" i="31"/>
  <c r="N19" i="31"/>
  <c r="M26" i="31"/>
  <c r="M24" i="31"/>
  <c r="M16" i="31"/>
  <c r="M12" i="31"/>
  <c r="L35" i="31"/>
  <c r="N10" i="31"/>
  <c r="N14" i="31"/>
  <c r="N32" i="31"/>
  <c r="N11" i="31"/>
  <c r="N15" i="31"/>
  <c r="N13" i="31"/>
  <c r="N31" i="31"/>
  <c r="N25" i="31"/>
  <c r="K35" i="31"/>
  <c r="N16" i="31"/>
  <c r="N20" i="31"/>
  <c r="N26" i="31"/>
  <c r="N24" i="31"/>
  <c r="N22" i="31"/>
  <c r="N29" i="31"/>
  <c r="N34" i="31"/>
  <c r="N17" i="31"/>
  <c r="N23" i="31"/>
  <c r="N30" i="31"/>
  <c r="J35" i="31"/>
  <c r="I35" i="31"/>
  <c r="H28" i="31" l="1"/>
  <c r="G19" i="29" l="1"/>
  <c r="I28" i="30"/>
  <c r="M24" i="30"/>
  <c r="I31" i="29"/>
  <c r="N24" i="30" l="1"/>
  <c r="F35" i="31" l="1"/>
  <c r="E35" i="31"/>
  <c r="D35" i="31"/>
  <c r="C35" i="31"/>
  <c r="L28" i="30" l="1"/>
  <c r="M17" i="30"/>
  <c r="M23" i="30"/>
  <c r="M21" i="30"/>
  <c r="M22" i="30"/>
  <c r="M26" i="30"/>
  <c r="M25" i="30"/>
  <c r="M18" i="30"/>
  <c r="M20" i="30"/>
  <c r="M27" i="30"/>
  <c r="M19" i="30"/>
  <c r="N19" i="30"/>
  <c r="G28" i="31" l="1"/>
  <c r="N28" i="31"/>
  <c r="N17" i="30" l="1"/>
  <c r="N23" i="30"/>
  <c r="N21" i="30"/>
  <c r="N22" i="30"/>
  <c r="N26" i="30"/>
  <c r="N25" i="30"/>
  <c r="N18" i="30"/>
  <c r="N20" i="30"/>
  <c r="N27" i="30"/>
  <c r="N28" i="30" l="1"/>
  <c r="M18" i="29"/>
  <c r="N33" i="31" l="1"/>
  <c r="M35" i="31"/>
  <c r="H33" i="31" l="1"/>
  <c r="O33" i="31" s="1"/>
  <c r="G33" i="31"/>
  <c r="O32" i="31"/>
  <c r="G32" i="31"/>
  <c r="H31" i="31"/>
  <c r="O31" i="31" s="1"/>
  <c r="G31" i="31"/>
  <c r="O28" i="31"/>
  <c r="H21" i="31"/>
  <c r="O21" i="31" s="1"/>
  <c r="G21" i="31"/>
  <c r="H18" i="31"/>
  <c r="O18" i="31" s="1"/>
  <c r="G18" i="31"/>
  <c r="H15" i="31"/>
  <c r="O15" i="31" s="1"/>
  <c r="G15" i="31"/>
  <c r="H14" i="31"/>
  <c r="O14" i="31" s="1"/>
  <c r="G14" i="31"/>
  <c r="H13" i="31"/>
  <c r="O13" i="31" s="1"/>
  <c r="G13" i="31"/>
  <c r="H11" i="31"/>
  <c r="O11" i="31" s="1"/>
  <c r="G11" i="31"/>
  <c r="H10" i="31"/>
  <c r="H26" i="30"/>
  <c r="H17" i="30"/>
  <c r="F28" i="30"/>
  <c r="D28" i="30"/>
  <c r="O10" i="31" l="1"/>
  <c r="H34" i="31"/>
  <c r="G34" i="31"/>
  <c r="H30" i="31"/>
  <c r="G30" i="31"/>
  <c r="H29" i="31"/>
  <c r="G29" i="31"/>
  <c r="H27" i="31"/>
  <c r="O27" i="31" s="1"/>
  <c r="G27" i="31"/>
  <c r="H26" i="31"/>
  <c r="G26" i="31"/>
  <c r="H25" i="31"/>
  <c r="G25" i="31"/>
  <c r="H24" i="31"/>
  <c r="G24" i="31"/>
  <c r="H23" i="31"/>
  <c r="G23" i="31"/>
  <c r="H22" i="31"/>
  <c r="G22" i="31"/>
  <c r="H20" i="31"/>
  <c r="G20" i="31"/>
  <c r="H19" i="31"/>
  <c r="G19" i="31"/>
  <c r="H17" i="31"/>
  <c r="G17" i="31"/>
  <c r="H16" i="31"/>
  <c r="G16" i="31"/>
  <c r="N12" i="31"/>
  <c r="N35" i="31" s="1"/>
  <c r="H12" i="31"/>
  <c r="H35" i="31" s="1"/>
  <c r="G12" i="31"/>
  <c r="H27" i="30"/>
  <c r="H25" i="30"/>
  <c r="H24" i="30"/>
  <c r="H23" i="30"/>
  <c r="H21" i="30"/>
  <c r="H18" i="30"/>
  <c r="H28" i="30" s="1"/>
  <c r="H19" i="30"/>
  <c r="O19" i="30" s="1"/>
  <c r="H20" i="30"/>
  <c r="H22" i="30"/>
  <c r="G18" i="30"/>
  <c r="G19" i="30"/>
  <c r="G20" i="30"/>
  <c r="G21" i="30"/>
  <c r="G22" i="30"/>
  <c r="G23" i="30"/>
  <c r="G24" i="30"/>
  <c r="G25" i="30"/>
  <c r="G26" i="30"/>
  <c r="G27" i="30"/>
  <c r="G17" i="30"/>
  <c r="E28" i="30"/>
  <c r="C28" i="30"/>
  <c r="O28" i="30" l="1"/>
  <c r="O29" i="31"/>
  <c r="G35" i="31"/>
  <c r="M28" i="30"/>
  <c r="O17" i="31"/>
  <c r="O23" i="31"/>
  <c r="O12" i="31"/>
  <c r="O25" i="31"/>
  <c r="O20" i="31"/>
  <c r="O16" i="31"/>
  <c r="O22" i="31"/>
  <c r="O26" i="31"/>
  <c r="O19" i="31"/>
  <c r="O24" i="31"/>
  <c r="O30" i="31"/>
  <c r="O34" i="31"/>
  <c r="O25" i="30"/>
  <c r="O23" i="30"/>
  <c r="O21" i="30"/>
  <c r="O17" i="30"/>
  <c r="O22" i="30"/>
  <c r="O26" i="30"/>
  <c r="O27" i="30"/>
  <c r="G28" i="30"/>
  <c r="O18" i="30"/>
  <c r="O20" i="30"/>
  <c r="O24" i="30"/>
  <c r="K31" i="29"/>
  <c r="C31" i="29"/>
  <c r="D31" i="29"/>
  <c r="E31" i="29"/>
  <c r="F31" i="29"/>
  <c r="H21" i="29"/>
  <c r="H18" i="29"/>
  <c r="H19" i="29"/>
  <c r="H30" i="29"/>
  <c r="H22" i="29"/>
  <c r="H23" i="29"/>
  <c r="H24" i="29"/>
  <c r="H25" i="29"/>
  <c r="H29" i="29"/>
  <c r="H26" i="29"/>
  <c r="H20" i="29"/>
  <c r="H28" i="29"/>
  <c r="H27" i="29"/>
  <c r="O27" i="29" s="1"/>
  <c r="G21" i="29"/>
  <c r="G18" i="29"/>
  <c r="G30" i="29"/>
  <c r="G22" i="29"/>
  <c r="G23" i="29"/>
  <c r="G24" i="29"/>
  <c r="G25" i="29"/>
  <c r="G29" i="29"/>
  <c r="G26" i="29"/>
  <c r="G20" i="29"/>
  <c r="G28" i="29"/>
  <c r="G27" i="29"/>
  <c r="O35" i="31" l="1"/>
  <c r="G31" i="29"/>
  <c r="H31" i="29"/>
  <c r="O31" i="29" s="1"/>
  <c r="O17" i="29"/>
  <c r="O21" i="29"/>
  <c r="O19" i="29"/>
  <c r="O30" i="29"/>
  <c r="O22" i="29"/>
  <c r="O23" i="29"/>
  <c r="O24" i="29"/>
  <c r="O25" i="29"/>
  <c r="O29" i="29"/>
  <c r="O26" i="29"/>
  <c r="O20" i="29"/>
  <c r="O28" i="29"/>
  <c r="M21" i="29"/>
  <c r="M19" i="29"/>
  <c r="M30" i="29"/>
  <c r="M22" i="29"/>
  <c r="M23" i="29"/>
  <c r="M24" i="29"/>
  <c r="M25" i="29"/>
  <c r="M29" i="29"/>
  <c r="M26" i="29"/>
  <c r="M20" i="29"/>
  <c r="M28" i="29"/>
  <c r="M27" i="29"/>
  <c r="M31" i="29" l="1"/>
  <c r="O18" i="29"/>
</calcChain>
</file>

<file path=xl/sharedStrings.xml><?xml version="1.0" encoding="utf-8"?>
<sst xmlns="http://schemas.openxmlformats.org/spreadsheetml/2006/main" count="191" uniqueCount="70">
  <si>
    <t>STATISTIKA TRŽIŠTA OSIGURANJA U BOSNI I HERCEGOVINI</t>
  </si>
  <si>
    <t>Društvo za osiguranje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</si>
  <si>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</si>
  <si>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</si>
  <si>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</si>
  <si>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</si>
  <si>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</si>
  <si>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</si>
  <si>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</si>
  <si>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</si>
  <si>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</si>
  <si>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</si>
  <si>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</si>
  <si>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</si>
  <si>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</si>
  <si>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</si>
  <si>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</si>
  <si>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</si>
  <si>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</si>
  <si>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</si>
  <si>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</si>
  <si>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</si>
  <si>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</si>
  <si>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</si>
  <si>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</si>
  <si>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</si>
  <si>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</si>
  <si>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</si>
  <si>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Adriatic osiguranje d.d.</t>
  </si>
  <si>
    <t>Camelija osiguranje d.d.</t>
  </si>
  <si>
    <t>Croatia osiguranje d.d.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</si>
  <si>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</si>
  <si>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</si>
  <si>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</si>
  <si>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</si>
  <si>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</si>
  <si>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</si>
  <si>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</si>
  <si>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</si>
  <si>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</si>
  <si>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Vienna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</si>
  <si>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</si>
  <si>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</si>
  <si>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</si>
  <si>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</si>
  <si>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</si>
  <si>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</si>
  <si>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Neživot</t>
  </si>
  <si>
    <t>Život</t>
  </si>
  <si>
    <t>Broj šteta</t>
  </si>
  <si>
    <t>Iznos šteta</t>
  </si>
  <si>
    <t>Ukupno</t>
  </si>
  <si>
    <t>Indeks</t>
  </si>
  <si>
    <t>Drina osiguranje d.d.</t>
  </si>
  <si>
    <t>SAS - Super P osiguranje a.d.</t>
  </si>
  <si>
    <t>Premium osiguranje a.d.</t>
  </si>
  <si>
    <t>Br.</t>
  </si>
  <si>
    <t>*Podaci se odnose na period od 01.01. do 31.12.2022. godine.</t>
  </si>
  <si>
    <t>I-XII-2023**</t>
  </si>
  <si>
    <t>I-XII-2022*</t>
  </si>
  <si>
    <t>Isplaćene štete po društvima za osiguranje u Bosni i Hercegovini za 2022. i 2023. godinu (u KM)</t>
  </si>
  <si>
    <t>Isplaćene štete po društvima za osiguranje u Federaciji Bosne i Hercegovine za 2022. i 2023. godinu (u KM)</t>
  </si>
  <si>
    <t>Isplaćene štete po društvima za osiguranje u Republici Srpskoj za 2022. i 2023. godinu (u KM)</t>
  </si>
  <si>
    <t>23/22</t>
  </si>
  <si>
    <t>Central osiguranje d.d.****</t>
  </si>
  <si>
    <t>***ASA osiguranje d.d. je od 01.01.2023. godine počelo poslovati pod nazivom ASA Central osiguranje d.d.</t>
  </si>
  <si>
    <t>****Proces integracije Central osiguranja d.d. društvu ASA osiguranje d.d je započet u 2022. godini.</t>
  </si>
  <si>
    <t>Brčko-gas osiguranje d.d.</t>
  </si>
  <si>
    <t>**Podaci se odnose na period od 01.01. do 31.12.2023. godine.</t>
  </si>
  <si>
    <t>ASA Central osiguranje d.d.***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</si>
</sst>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0.5"/>
      <color theme="1"/>
      <name val="Cambria"/>
      <family val="1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0" fontId="30" fillId="0" borderId="0" xfId="0" applyFont="1"/>
    <xf numFmtId="0" fontId="32" fillId="0" borderId="0" xfId="0" applyFont="1"/>
    <xf numFmtId="0" fontId="33" fillId="0" borderId="0" xfId="0" applyFont="1" applyAlignment="1">
      <alignment vertical="center"/>
    </xf>
    <xf numFmtId="49" fontId="5" fillId="0" borderId="37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165" fontId="5" fillId="0" borderId="38" xfId="276" applyNumberFormat="1" applyFont="1" applyBorder="1" applyAlignment="1">
      <alignment horizontal="left" vertical="center"/>
    </xf>
    <xf numFmtId="0" fontId="34" fillId="0" borderId="0" xfId="0" applyFont="1" applyAlignment="1">
      <alignment vertical="top"/>
    </xf>
    <xf numFmtId="0" fontId="30" fillId="0" borderId="0" xfId="0" applyFont="1" applyAlignment="1">
      <alignment horizontal="center"/>
    </xf>
    <xf numFmtId="0" fontId="35" fillId="3" borderId="30" xfId="0" applyFont="1" applyFill="1" applyBorder="1" applyAlignment="1">
      <alignment horizontal="center" vertical="center"/>
    </xf>
    <xf numFmtId="2" fontId="5" fillId="0" borderId="36" xfId="0" applyNumberFormat="1" applyFont="1" applyBorder="1"/>
    <xf numFmtId="0" fontId="31" fillId="3" borderId="34" xfId="0" applyFont="1" applyFill="1" applyBorder="1" applyAlignment="1">
      <alignment horizontal="center" wrapText="1"/>
    </xf>
    <xf numFmtId="3" fontId="5" fillId="0" borderId="0" xfId="0" applyNumberFormat="1" applyFont="1" applyAlignment="1">
      <alignment horizontal="right" vertical="center" wrapText="1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left" vertical="center"/>
    </xf>
    <xf numFmtId="3" fontId="2" fillId="2" borderId="40" xfId="0" applyNumberFormat="1" applyFont="1" applyFill="1" applyBorder="1" applyAlignment="1">
      <alignment horizontal="right" vertical="center"/>
    </xf>
    <xf numFmtId="0" fontId="2" fillId="4" borderId="40" xfId="0" applyFont="1" applyFill="1" applyBorder="1" applyAlignment="1">
      <alignment vertical="center" wrapText="1"/>
    </xf>
    <xf numFmtId="4" fontId="2" fillId="2" borderId="4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165" fontId="36" fillId="0" borderId="38" xfId="276" applyNumberFormat="1" applyFont="1" applyBorder="1" applyAlignment="1">
      <alignment horizontal="left" vertical="center"/>
    </xf>
    <xf numFmtId="0" fontId="31" fillId="3" borderId="0" xfId="0" applyFont="1" applyFill="1" applyAlignment="1">
      <alignment horizontal="center" wrapText="1"/>
    </xf>
    <xf numFmtId="0" fontId="35" fillId="3" borderId="32" xfId="0" applyFont="1" applyFill="1" applyBorder="1" applyAlignment="1">
      <alignment horizontal="center" vertical="center"/>
    </xf>
    <xf numFmtId="0" fontId="35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</cellXfs>
  <cellStyles count="277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4000000}"/>
    <cellStyle name="Euro" xfId="39" xr:uid="{00000000-0005-0000-0000-000025000000}"/>
    <cellStyle name="Explanatory Text 2" xfId="40" xr:uid="{00000000-0005-0000-0000-000026000000}"/>
    <cellStyle name="Good 2" xfId="41" xr:uid="{00000000-0005-0000-0000-000027000000}"/>
    <cellStyle name="Heading 1 2" xfId="42" xr:uid="{00000000-0005-0000-0000-000028000000}"/>
    <cellStyle name="Heading 2 2" xfId="43" xr:uid="{00000000-0005-0000-0000-000029000000}"/>
    <cellStyle name="Heading 3 2" xfId="44" xr:uid="{00000000-0005-0000-0000-00002A000000}"/>
    <cellStyle name="Heading 4 2" xfId="45" xr:uid="{00000000-0005-0000-0000-00002B000000}"/>
    <cellStyle name="Input 2" xfId="46" xr:uid="{00000000-0005-0000-0000-00002C000000}"/>
    <cellStyle name="Input 2 2" xfId="249" xr:uid="{00000000-0005-0000-0000-00002D000000}"/>
    <cellStyle name="Input 2 3" xfId="271" xr:uid="{00000000-0005-0000-0000-00002E000000}"/>
    <cellStyle name="Input 2 4" xfId="244" xr:uid="{00000000-0005-0000-0000-00002F000000}"/>
    <cellStyle name="Input 3" xfId="229" xr:uid="{00000000-0005-0000-0000-000030000000}"/>
    <cellStyle name="Input 3 2" xfId="248" xr:uid="{00000000-0005-0000-0000-000031000000}"/>
    <cellStyle name="Input 3 3" xfId="270" xr:uid="{00000000-0005-0000-0000-000032000000}"/>
    <cellStyle name="Input 3 4" xfId="242" xr:uid="{00000000-0005-0000-0000-000033000000}"/>
    <cellStyle name="Input 4" xfId="230" xr:uid="{00000000-0005-0000-0000-000034000000}"/>
    <cellStyle name="Linked Cell 2" xfId="47" xr:uid="{00000000-0005-0000-0000-000035000000}"/>
    <cellStyle name="MAND_x000d_CHECK.COMMAND_x000e_RENAME.COMMAND_x0008_SHOW.BAR_x000b_DELETE.MENU_x000e_DELETE.COMMAND_x000e_GET.CHA" xfId="48" xr:uid="{00000000-0005-0000-0000-000036000000}"/>
    <cellStyle name="Neutral 2" xfId="49" xr:uid="{00000000-0005-0000-0000-000037000000}"/>
    <cellStyle name="Normal 10" xfId="50" xr:uid="{00000000-0005-0000-0000-000039000000}"/>
    <cellStyle name="Normal 100" xfId="51" xr:uid="{00000000-0005-0000-0000-00003A000000}"/>
    <cellStyle name="Normal 101" xfId="52" xr:uid="{00000000-0005-0000-0000-00003B000000}"/>
    <cellStyle name="Normal 102" xfId="53" xr:uid="{00000000-0005-0000-0000-00003C000000}"/>
    <cellStyle name="Normal 103" xfId="54" xr:uid="{00000000-0005-0000-0000-00003D000000}"/>
    <cellStyle name="Normal 104" xfId="55" xr:uid="{00000000-0005-0000-0000-00003E000000}"/>
    <cellStyle name="Normal 105" xfId="56" xr:uid="{00000000-0005-0000-0000-00003F000000}"/>
    <cellStyle name="Normal 106" xfId="57" xr:uid="{00000000-0005-0000-0000-000040000000}"/>
    <cellStyle name="Normal 107" xfId="58" xr:uid="{00000000-0005-0000-0000-000041000000}"/>
    <cellStyle name="Normal 108" xfId="59" xr:uid="{00000000-0005-0000-0000-000042000000}"/>
    <cellStyle name="Normal 109" xfId="60" xr:uid="{00000000-0005-0000-0000-000043000000}"/>
    <cellStyle name="Normal 11" xfId="61" xr:uid="{00000000-0005-0000-0000-000044000000}"/>
    <cellStyle name="Normal 110" xfId="62" xr:uid="{00000000-0005-0000-0000-000045000000}"/>
    <cellStyle name="Normal 111" xfId="63" xr:uid="{00000000-0005-0000-0000-000046000000}"/>
    <cellStyle name="Normal 112" xfId="64" xr:uid="{00000000-0005-0000-0000-000047000000}"/>
    <cellStyle name="Normal 113" xfId="65" xr:uid="{00000000-0005-0000-0000-000048000000}"/>
    <cellStyle name="Normal 114" xfId="66" xr:uid="{00000000-0005-0000-0000-000049000000}"/>
    <cellStyle name="Normal 115" xfId="67" xr:uid="{00000000-0005-0000-0000-00004A000000}"/>
    <cellStyle name="Normal 116" xfId="68" xr:uid="{00000000-0005-0000-0000-00004B000000}"/>
    <cellStyle name="Normal 117" xfId="69" xr:uid="{00000000-0005-0000-0000-00004C000000}"/>
    <cellStyle name="Normal 118" xfId="70" xr:uid="{00000000-0005-0000-0000-00004D000000}"/>
    <cellStyle name="Normal 119" xfId="71" xr:uid="{00000000-0005-0000-0000-00004E000000}"/>
    <cellStyle name="Normal 12" xfId="72" xr:uid="{00000000-0005-0000-0000-00004F000000}"/>
    <cellStyle name="Normal 120" xfId="73" xr:uid="{00000000-0005-0000-0000-000050000000}"/>
    <cellStyle name="Normal 121" xfId="74" xr:uid="{00000000-0005-0000-0000-000051000000}"/>
    <cellStyle name="Normal 122" xfId="75" xr:uid="{00000000-0005-0000-0000-000052000000}"/>
    <cellStyle name="Normal 123" xfId="76" xr:uid="{00000000-0005-0000-0000-000053000000}"/>
    <cellStyle name="Normal 124" xfId="77" xr:uid="{00000000-0005-0000-0000-000054000000}"/>
    <cellStyle name="Normal 125" xfId="78" xr:uid="{00000000-0005-0000-0000-000055000000}"/>
    <cellStyle name="Normal 126" xfId="79" xr:uid="{00000000-0005-0000-0000-000056000000}"/>
    <cellStyle name="Normal 127" xfId="80" xr:uid="{00000000-0005-0000-0000-000057000000}"/>
    <cellStyle name="Normal 128" xfId="81" xr:uid="{00000000-0005-0000-0000-000058000000}"/>
    <cellStyle name="Normal 129" xfId="82" xr:uid="{00000000-0005-0000-0000-000059000000}"/>
    <cellStyle name="Normal 13" xfId="83" xr:uid="{00000000-0005-0000-0000-00005A000000}"/>
    <cellStyle name="Normal 130" xfId="84" xr:uid="{00000000-0005-0000-0000-00005B000000}"/>
    <cellStyle name="Normal 131" xfId="85" xr:uid="{00000000-0005-0000-0000-00005C000000}"/>
    <cellStyle name="Normal 132" xfId="86" xr:uid="{00000000-0005-0000-0000-00005D000000}"/>
    <cellStyle name="Normal 133" xfId="87" xr:uid="{00000000-0005-0000-0000-00005E000000}"/>
    <cellStyle name="Normal 134" xfId="88" xr:uid="{00000000-0005-0000-0000-00005F000000}"/>
    <cellStyle name="Normal 135" xfId="89" xr:uid="{00000000-0005-0000-0000-000060000000}"/>
    <cellStyle name="Normal 136" xfId="90" xr:uid="{00000000-0005-0000-0000-000061000000}"/>
    <cellStyle name="Normal 137" xfId="91" xr:uid="{00000000-0005-0000-0000-000062000000}"/>
    <cellStyle name="Normal 138" xfId="92" xr:uid="{00000000-0005-0000-0000-000063000000}"/>
    <cellStyle name="Normal 139" xfId="93" xr:uid="{00000000-0005-0000-0000-000064000000}"/>
    <cellStyle name="Normal 14" xfId="94" xr:uid="{00000000-0005-0000-0000-000065000000}"/>
    <cellStyle name="Normal 140" xfId="95" xr:uid="{00000000-0005-0000-0000-000066000000}"/>
    <cellStyle name="Normal 141" xfId="96" xr:uid="{00000000-0005-0000-0000-000067000000}"/>
    <cellStyle name="Normal 142" xfId="97" xr:uid="{00000000-0005-0000-0000-000068000000}"/>
    <cellStyle name="Normal 143" xfId="98" xr:uid="{00000000-0005-0000-0000-000069000000}"/>
    <cellStyle name="Normal 144" xfId="99" xr:uid="{00000000-0005-0000-0000-00006A000000}"/>
    <cellStyle name="Normal 145" xfId="100" xr:uid="{00000000-0005-0000-0000-00006B000000}"/>
    <cellStyle name="Normal 146" xfId="101" xr:uid="{00000000-0005-0000-0000-00006C000000}"/>
    <cellStyle name="Normal 147" xfId="102" xr:uid="{00000000-0005-0000-0000-00006D000000}"/>
    <cellStyle name="Normal 148" xfId="103" xr:uid="{00000000-0005-0000-0000-00006E000000}"/>
    <cellStyle name="Normal 149" xfId="104" xr:uid="{00000000-0005-0000-0000-00006F000000}"/>
    <cellStyle name="Normal 15" xfId="105" xr:uid="{00000000-0005-0000-0000-000070000000}"/>
    <cellStyle name="Normal 150" xfId="106" xr:uid="{00000000-0005-0000-0000-000071000000}"/>
    <cellStyle name="Normal 151" xfId="107" xr:uid="{00000000-0005-0000-0000-000072000000}"/>
    <cellStyle name="Normal 152" xfId="214" xr:uid="{00000000-0005-0000-0000-000073000000}"/>
    <cellStyle name="Normal 152 2" xfId="256" xr:uid="{00000000-0005-0000-0000-000074000000}"/>
    <cellStyle name="Normal 153" xfId="108" xr:uid="{00000000-0005-0000-0000-000075000000}"/>
    <cellStyle name="Normal 154" xfId="109" xr:uid="{00000000-0005-0000-0000-000076000000}"/>
    <cellStyle name="Normal 155" xfId="110" xr:uid="{00000000-0005-0000-0000-000077000000}"/>
    <cellStyle name="Normal 156" xfId="111" xr:uid="{00000000-0005-0000-0000-000078000000}"/>
    <cellStyle name="Normal 157" xfId="112" xr:uid="{00000000-0005-0000-0000-000079000000}"/>
    <cellStyle name="Normal 158" xfId="113" xr:uid="{00000000-0005-0000-0000-00007A000000}"/>
    <cellStyle name="Normal 159" xfId="114" xr:uid="{00000000-0005-0000-0000-00007B000000}"/>
    <cellStyle name="Normal 16" xfId="115" xr:uid="{00000000-0005-0000-0000-00007C000000}"/>
    <cellStyle name="Normal 160" xfId="215" xr:uid="{00000000-0005-0000-0000-00007D000000}"/>
    <cellStyle name="Normal 160 2" xfId="258" xr:uid="{00000000-0005-0000-0000-00007E000000}"/>
    <cellStyle name="Normal 161" xfId="218" xr:uid="{00000000-0005-0000-0000-00007F000000}"/>
    <cellStyle name="Normal 161 2" xfId="260" xr:uid="{00000000-0005-0000-0000-000080000000}"/>
    <cellStyle name="Normal 162" xfId="220" xr:uid="{00000000-0005-0000-0000-000081000000}"/>
    <cellStyle name="Normal 162 2" xfId="262" xr:uid="{00000000-0005-0000-0000-000082000000}"/>
    <cellStyle name="Normal 163" xfId="222" xr:uid="{00000000-0005-0000-0000-000083000000}"/>
    <cellStyle name="Normal 163 2" xfId="264" xr:uid="{00000000-0005-0000-0000-000084000000}"/>
    <cellStyle name="Normal 164" xfId="224" xr:uid="{00000000-0005-0000-0000-000085000000}"/>
    <cellStyle name="Normal 164 2" xfId="266" xr:uid="{00000000-0005-0000-0000-000086000000}"/>
    <cellStyle name="Normal 165" xfId="10" xr:uid="{00000000-0005-0000-0000-000087000000}"/>
    <cellStyle name="Normal 165 2" xfId="245" xr:uid="{00000000-0005-0000-0000-000088000000}"/>
    <cellStyle name="Normal 166" xfId="235" xr:uid="{00000000-0005-0000-0000-000089000000}"/>
    <cellStyle name="Normal 17" xfId="116" xr:uid="{00000000-0005-0000-0000-00008A000000}"/>
    <cellStyle name="Normal 18" xfId="117" xr:uid="{00000000-0005-0000-0000-00008B000000}"/>
    <cellStyle name="Normal 19" xfId="118" xr:uid="{00000000-0005-0000-0000-00008C000000}"/>
    <cellStyle name="Normal 2" xfId="9" xr:uid="{00000000-0005-0000-0000-00008D000000}"/>
    <cellStyle name="Normal 2 2" xfId="119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0" xfId="131" xr:uid="{00000000-0005-0000-0000-00009A000000}"/>
    <cellStyle name="Normal 31" xfId="132" xr:uid="{00000000-0005-0000-0000-00009B000000}"/>
    <cellStyle name="Normal 32" xfId="133" xr:uid="{00000000-0005-0000-0000-00009C000000}"/>
    <cellStyle name="Normal 33" xfId="134" xr:uid="{00000000-0005-0000-0000-00009D000000}"/>
    <cellStyle name="Normal 34" xfId="135" xr:uid="{00000000-0005-0000-0000-00009E000000}"/>
    <cellStyle name="Normal 35" xfId="136" xr:uid="{00000000-0005-0000-0000-00009F000000}"/>
    <cellStyle name="Normal 36" xfId="137" xr:uid="{00000000-0005-0000-0000-0000A0000000}"/>
    <cellStyle name="Normal 37" xfId="138" xr:uid="{00000000-0005-0000-0000-0000A1000000}"/>
    <cellStyle name="Normal 38" xfId="139" xr:uid="{00000000-0005-0000-0000-0000A2000000}"/>
    <cellStyle name="Normal 39" xfId="140" xr:uid="{00000000-0005-0000-0000-0000A3000000}"/>
    <cellStyle name="Normal 4" xfId="141" xr:uid="{00000000-0005-0000-0000-0000A4000000}"/>
    <cellStyle name="Normal 40" xfId="142" xr:uid="{00000000-0005-0000-0000-0000A5000000}"/>
    <cellStyle name="Normal 41" xfId="143" xr:uid="{00000000-0005-0000-0000-0000A6000000}"/>
    <cellStyle name="Normal 42" xfId="144" xr:uid="{00000000-0005-0000-0000-0000A7000000}"/>
    <cellStyle name="Normal 43" xfId="145" xr:uid="{00000000-0005-0000-0000-0000A8000000}"/>
    <cellStyle name="Normal 44" xfId="146" xr:uid="{00000000-0005-0000-0000-0000A9000000}"/>
    <cellStyle name="Normal 45" xfId="147" xr:uid="{00000000-0005-0000-0000-0000AA000000}"/>
    <cellStyle name="Normal 46" xfId="148" xr:uid="{00000000-0005-0000-0000-0000AB000000}"/>
    <cellStyle name="Normal 47" xfId="149" xr:uid="{00000000-0005-0000-0000-0000AC000000}"/>
    <cellStyle name="Normal 48" xfId="150" xr:uid="{00000000-0005-0000-0000-0000AD000000}"/>
    <cellStyle name="Normal 49" xfId="151" xr:uid="{00000000-0005-0000-0000-0000AE000000}"/>
    <cellStyle name="Normal 5" xfId="152" xr:uid="{00000000-0005-0000-0000-0000AF000000}"/>
    <cellStyle name="Normal 50" xfId="153" xr:uid="{00000000-0005-0000-0000-0000B0000000}"/>
    <cellStyle name="Normal 51" xfId="154" xr:uid="{00000000-0005-0000-0000-0000B1000000}"/>
    <cellStyle name="Normal 52" xfId="155" xr:uid="{00000000-0005-0000-0000-0000B2000000}"/>
    <cellStyle name="Normal 53" xfId="156" xr:uid="{00000000-0005-0000-0000-0000B3000000}"/>
    <cellStyle name="Normal 54" xfId="157" xr:uid="{00000000-0005-0000-0000-0000B4000000}"/>
    <cellStyle name="Normal 55" xfId="158" xr:uid="{00000000-0005-0000-0000-0000B5000000}"/>
    <cellStyle name="Normal 56" xfId="159" xr:uid="{00000000-0005-0000-0000-0000B6000000}"/>
    <cellStyle name="Normal 57" xfId="160" xr:uid="{00000000-0005-0000-0000-0000B7000000}"/>
    <cellStyle name="Normal 58" xfId="161" xr:uid="{00000000-0005-0000-0000-0000B8000000}"/>
    <cellStyle name="Normal 59" xfId="162" xr:uid="{00000000-0005-0000-0000-0000B9000000}"/>
    <cellStyle name="Normal 6" xfId="163" xr:uid="{00000000-0005-0000-0000-0000BA000000}"/>
    <cellStyle name="Normal 60" xfId="164" xr:uid="{00000000-0005-0000-0000-0000BB000000}"/>
    <cellStyle name="Normal 61" xfId="165" xr:uid="{00000000-0005-0000-0000-0000BC000000}"/>
    <cellStyle name="Normal 62" xfId="166" xr:uid="{00000000-0005-0000-0000-0000BD000000}"/>
    <cellStyle name="Normal 63" xfId="167" xr:uid="{00000000-0005-0000-0000-0000BE000000}"/>
    <cellStyle name="Normal 64" xfId="168" xr:uid="{00000000-0005-0000-0000-0000BF000000}"/>
    <cellStyle name="Normal 65" xfId="169" xr:uid="{00000000-0005-0000-0000-0000C0000000}"/>
    <cellStyle name="Normal 66" xfId="170" xr:uid="{00000000-0005-0000-0000-0000C1000000}"/>
    <cellStyle name="Normal 67" xfId="171" xr:uid="{00000000-0005-0000-0000-0000C2000000}"/>
    <cellStyle name="Normal 68" xfId="172" xr:uid="{00000000-0005-0000-0000-0000C3000000}"/>
    <cellStyle name="Normal 69" xfId="173" xr:uid="{00000000-0005-0000-0000-0000C4000000}"/>
    <cellStyle name="Normal 7" xfId="174" xr:uid="{00000000-0005-0000-0000-0000C5000000}"/>
    <cellStyle name="Normal 70" xfId="175" xr:uid="{00000000-0005-0000-0000-0000C6000000}"/>
    <cellStyle name="Normal 71" xfId="176" xr:uid="{00000000-0005-0000-0000-0000C7000000}"/>
    <cellStyle name="Normal 72" xfId="177" xr:uid="{00000000-0005-0000-0000-0000C8000000}"/>
    <cellStyle name="Normal 73" xfId="178" xr:uid="{00000000-0005-0000-0000-0000C9000000}"/>
    <cellStyle name="Normal 74" xfId="179" xr:uid="{00000000-0005-0000-0000-0000CA000000}"/>
    <cellStyle name="Normal 75" xfId="180" xr:uid="{00000000-0005-0000-0000-0000CB000000}"/>
    <cellStyle name="Normal 76" xfId="181" xr:uid="{00000000-0005-0000-0000-0000CC000000}"/>
    <cellStyle name="Normal 77" xfId="182" xr:uid="{00000000-0005-0000-0000-0000CD000000}"/>
    <cellStyle name="Normal 78" xfId="183" xr:uid="{00000000-0005-0000-0000-0000CE000000}"/>
    <cellStyle name="Normal 79" xfId="184" xr:uid="{00000000-0005-0000-0000-0000CF000000}"/>
    <cellStyle name="Normal 8" xfId="185" xr:uid="{00000000-0005-0000-0000-0000D0000000}"/>
    <cellStyle name="Normal 80" xfId="186" xr:uid="{00000000-0005-0000-0000-0000D1000000}"/>
    <cellStyle name="Normal 81" xfId="187" xr:uid="{00000000-0005-0000-0000-0000D2000000}"/>
    <cellStyle name="Normal 82" xfId="188" xr:uid="{00000000-0005-0000-0000-0000D3000000}"/>
    <cellStyle name="Normal 83" xfId="189" xr:uid="{00000000-0005-0000-0000-0000D4000000}"/>
    <cellStyle name="Normal 84" xfId="190" xr:uid="{00000000-0005-0000-0000-0000D5000000}"/>
    <cellStyle name="Normal 85" xfId="191" xr:uid="{00000000-0005-0000-0000-0000D6000000}"/>
    <cellStyle name="Normal 86" xfId="192" xr:uid="{00000000-0005-0000-0000-0000D7000000}"/>
    <cellStyle name="Normal 87" xfId="193" xr:uid="{00000000-0005-0000-0000-0000D8000000}"/>
    <cellStyle name="Normal 88" xfId="194" xr:uid="{00000000-0005-0000-0000-0000D9000000}"/>
    <cellStyle name="Normal 89" xfId="195" xr:uid="{00000000-0005-0000-0000-0000DA000000}"/>
    <cellStyle name="Normal 9" xfId="196" xr:uid="{00000000-0005-0000-0000-0000DB000000}"/>
    <cellStyle name="Normal 90" xfId="197" xr:uid="{00000000-0005-0000-0000-0000DC000000}"/>
    <cellStyle name="Normal 91" xfId="198" xr:uid="{00000000-0005-0000-0000-0000DD000000}"/>
    <cellStyle name="Normal 92" xfId="199" xr:uid="{00000000-0005-0000-0000-0000DE000000}"/>
    <cellStyle name="Normal 93" xfId="200" xr:uid="{00000000-0005-0000-0000-0000DF000000}"/>
    <cellStyle name="Normal 94" xfId="201" xr:uid="{00000000-0005-0000-0000-0000E0000000}"/>
    <cellStyle name="Normal 95" xfId="202" xr:uid="{00000000-0005-0000-0000-0000E1000000}"/>
    <cellStyle name="Normal 96" xfId="203" xr:uid="{00000000-0005-0000-0000-0000E2000000}"/>
    <cellStyle name="Normal 97" xfId="204" xr:uid="{00000000-0005-0000-0000-0000E3000000}"/>
    <cellStyle name="Normal 98" xfId="205" xr:uid="{00000000-0005-0000-0000-0000E4000000}"/>
    <cellStyle name="Normal 99" xfId="206" xr:uid="{00000000-0005-0000-0000-0000E5000000}"/>
    <cellStyle name="normální_Rezervy_prez_1_12_03" xfId="207" xr:uid="{00000000-0005-0000-0000-0000E6000000}"/>
    <cellStyle name="Normalno" xfId="0" builtinId="0"/>
    <cellStyle name="Normalno 2" xfId="1" xr:uid="{00000000-0005-0000-0000-0000E7000000}"/>
    <cellStyle name="Normalno 2 2" xfId="5" xr:uid="{00000000-0005-0000-0000-0000E8000000}"/>
    <cellStyle name="Normalno 3" xfId="6" xr:uid="{00000000-0005-0000-0000-0000E9000000}"/>
    <cellStyle name="Note 2" xfId="208" xr:uid="{00000000-0005-0000-0000-0000EA000000}"/>
    <cellStyle name="Note 3" xfId="232" xr:uid="{00000000-0005-0000-0000-0000EB000000}"/>
    <cellStyle name="Note 4" xfId="236" xr:uid="{00000000-0005-0000-0000-0000EC000000}"/>
    <cellStyle name="Note 5" xfId="237" xr:uid="{00000000-0005-0000-0000-0000ED000000}"/>
    <cellStyle name="Obično 2" xfId="2" xr:uid="{00000000-0005-0000-0000-0000EE000000}"/>
    <cellStyle name="Obično 2 2" xfId="3" xr:uid="{00000000-0005-0000-0000-0000EF000000}"/>
    <cellStyle name="Obično 3" xfId="7" xr:uid="{00000000-0005-0000-0000-0000F0000000}"/>
    <cellStyle name="Obično 3 2" xfId="216" xr:uid="{00000000-0005-0000-0000-0000F1000000}"/>
    <cellStyle name="Obično 3 2 2" xfId="259" xr:uid="{00000000-0005-0000-0000-0000F2000000}"/>
    <cellStyle name="Obično 3 3" xfId="219" xr:uid="{00000000-0005-0000-0000-0000F3000000}"/>
    <cellStyle name="Obično 3 3 2" xfId="261" xr:uid="{00000000-0005-0000-0000-0000F4000000}"/>
    <cellStyle name="Obično 3 4" xfId="221" xr:uid="{00000000-0005-0000-0000-0000F5000000}"/>
    <cellStyle name="Obično 3 4 2" xfId="263" xr:uid="{00000000-0005-0000-0000-0000F6000000}"/>
    <cellStyle name="Obično 3 5" xfId="223" xr:uid="{00000000-0005-0000-0000-0000F7000000}"/>
    <cellStyle name="Obično 3 5 2" xfId="265" xr:uid="{00000000-0005-0000-0000-0000F8000000}"/>
    <cellStyle name="Obično 3 6" xfId="225" xr:uid="{00000000-0005-0000-0000-0000F9000000}"/>
    <cellStyle name="Obično 3 6 2" xfId="267" xr:uid="{00000000-0005-0000-0000-0000FA000000}"/>
    <cellStyle name="Obično 3 7" xfId="257" xr:uid="{00000000-0005-0000-0000-0000FB000000}"/>
    <cellStyle name="Obično 4" xfId="4" xr:uid="{00000000-0005-0000-0000-0000FC000000}"/>
    <cellStyle name="Obično 4 2" xfId="8" xr:uid="{00000000-0005-0000-0000-0000FD000000}"/>
    <cellStyle name="Obično_12a Izvjestaji drustava za osiguranje" xfId="217" xr:uid="{00000000-0005-0000-0000-0000FE000000}"/>
    <cellStyle name="Output 2" xfId="209" xr:uid="{00000000-0005-0000-0000-0000FF000000}"/>
    <cellStyle name="Output 2 2" xfId="254" xr:uid="{00000000-0005-0000-0000-000000010000}"/>
    <cellStyle name="Output 2 3" xfId="274" xr:uid="{00000000-0005-0000-0000-000001010000}"/>
    <cellStyle name="Output 2 4" xfId="243" xr:uid="{00000000-0005-0000-0000-000002010000}"/>
    <cellStyle name="Output 3" xfId="233" xr:uid="{00000000-0005-0000-0000-000003010000}"/>
    <cellStyle name="Output 3 2" xfId="252" xr:uid="{00000000-0005-0000-0000-000004010000}"/>
    <cellStyle name="Output 3 3" xfId="272" xr:uid="{00000000-0005-0000-0000-000005010000}"/>
    <cellStyle name="Output 3 4" xfId="241" xr:uid="{00000000-0005-0000-0000-000006010000}"/>
    <cellStyle name="Output 4" xfId="227" xr:uid="{00000000-0005-0000-0000-000007010000}"/>
    <cellStyle name="Percent 2" xfId="251" xr:uid="{00000000-0005-0000-0000-000008010000}"/>
    <cellStyle name="Standard_0103_s Versicherung" xfId="210" xr:uid="{00000000-0005-0000-0000-000009010000}"/>
    <cellStyle name="Title 2" xfId="211" xr:uid="{00000000-0005-0000-0000-00000A010000}"/>
    <cellStyle name="Total 2" xfId="212" xr:uid="{00000000-0005-0000-0000-00000B010000}"/>
    <cellStyle name="Total 2 2" xfId="255" xr:uid="{00000000-0005-0000-0000-00000C010000}"/>
    <cellStyle name="Total 2 3" xfId="275" xr:uid="{00000000-0005-0000-0000-00000D010000}"/>
    <cellStyle name="Total 2 4" xfId="238" xr:uid="{00000000-0005-0000-0000-00000E010000}"/>
    <cellStyle name="Total 3" xfId="234" xr:uid="{00000000-0005-0000-0000-00000F010000}"/>
    <cellStyle name="Total 3 2" xfId="253" xr:uid="{00000000-0005-0000-0000-000010010000}"/>
    <cellStyle name="Total 3 3" xfId="273" xr:uid="{00000000-0005-0000-0000-000011010000}"/>
    <cellStyle name="Total 3 4" xfId="250" xr:uid="{00000000-0005-0000-0000-000012010000}"/>
    <cellStyle name="Total 4" xfId="226" xr:uid="{00000000-0005-0000-0000-000013010000}"/>
    <cellStyle name="Warning Text 2" xfId="213" xr:uid="{00000000-0005-0000-0000-000014010000}"/>
    <cellStyle name="Zarez" xfId="27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42"/>
  <sheetViews>
    <sheetView showGridLines="0" tabSelected="1" showRuler="0" view="pageLayout" zoomScale="60" zoomScaleNormal="70" zoomScalePageLayoutView="60" workbookViewId="0">
      <selection activeCell="A4" sqref="A4:O4"/>
    </sheetView>
  </sheetViews>
  <sheetFormatPr defaultColWidth="9.140625" defaultRowHeight="15" x14ac:dyDescent="0.25"/>
  <cols>
    <col min="1" max="1" width="4.140625" customWidth="1"/>
    <col min="2" max="2" width="27" customWidth="1"/>
    <col min="3" max="3" width="10" customWidth="1"/>
    <col min="4" max="4" width="15" customWidth="1"/>
    <col min="5" max="5" width="10" customWidth="1"/>
    <col min="6" max="6" width="15" customWidth="1"/>
    <col min="7" max="7" width="10" customWidth="1"/>
    <col min="8" max="8" width="15" customWidth="1"/>
    <col min="9" max="9" width="10" customWidth="1"/>
    <col min="10" max="10" width="15" customWidth="1"/>
    <col min="11" max="11" width="10" customWidth="1"/>
    <col min="12" max="12" width="15" customWidth="1"/>
    <col min="13" max="13" width="10" customWidth="1"/>
    <col min="14" max="14" width="15" customWidth="1"/>
    <col min="15" max="15" width="8.140625" customWidth="1"/>
  </cols>
  <sheetData>
    <row r="4" spans="1:15" ht="23.25" x14ac:dyDescent="0.35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7.25" x14ac:dyDescent="0.3">
      <c r="A5" s="4"/>
    </row>
    <row r="6" spans="1:15" s="1" customFormat="1" ht="15" customHeight="1" thickBot="1" x14ac:dyDescent="0.35">
      <c r="A6" s="7" t="s">
        <v>60</v>
      </c>
    </row>
    <row r="7" spans="1:15" s="1" customFormat="1" ht="27.75" customHeight="1" x14ac:dyDescent="0.2">
      <c r="A7" s="29" t="s">
        <v>56</v>
      </c>
      <c r="B7" s="32" t="s">
        <v>1</v>
      </c>
      <c r="C7" s="35" t="s">
        <v>59</v>
      </c>
      <c r="D7" s="35"/>
      <c r="E7" s="35"/>
      <c r="F7" s="35"/>
      <c r="G7" s="35"/>
      <c r="H7" s="35"/>
      <c r="I7" s="35" t="s">
        <v>58</v>
      </c>
      <c r="J7" s="35"/>
      <c r="K7" s="35"/>
      <c r="L7" s="35"/>
      <c r="M7" s="35"/>
      <c r="N7" s="35"/>
      <c r="O7" s="14" t="s">
        <v>52</v>
      </c>
    </row>
    <row r="8" spans="1:15" s="1" customFormat="1" ht="18" customHeight="1" x14ac:dyDescent="0.2">
      <c r="A8" s="30"/>
      <c r="B8" s="33"/>
      <c r="C8" s="25" t="s">
        <v>47</v>
      </c>
      <c r="D8" s="25"/>
      <c r="E8" s="25" t="s">
        <v>48</v>
      </c>
      <c r="F8" s="25"/>
      <c r="G8" s="25" t="s">
        <v>51</v>
      </c>
      <c r="H8" s="25"/>
      <c r="I8" s="25" t="s">
        <v>47</v>
      </c>
      <c r="J8" s="25"/>
      <c r="K8" s="25" t="s">
        <v>48</v>
      </c>
      <c r="L8" s="25"/>
      <c r="M8" s="25" t="s">
        <v>51</v>
      </c>
      <c r="N8" s="25"/>
      <c r="O8" s="26" t="s">
        <v>63</v>
      </c>
    </row>
    <row r="9" spans="1:15" s="1" customFormat="1" ht="28.5" customHeight="1" thickBot="1" x14ac:dyDescent="0.25">
      <c r="A9" s="31"/>
      <c r="B9" s="34"/>
      <c r="C9" s="16" t="s">
        <v>49</v>
      </c>
      <c r="D9" s="5" t="s">
        <v>50</v>
      </c>
      <c r="E9" s="16" t="s">
        <v>49</v>
      </c>
      <c r="F9" s="5" t="s">
        <v>50</v>
      </c>
      <c r="G9" s="16" t="s">
        <v>49</v>
      </c>
      <c r="H9" s="5" t="s">
        <v>50</v>
      </c>
      <c r="I9" s="16" t="s">
        <v>49</v>
      </c>
      <c r="J9" s="5" t="s">
        <v>50</v>
      </c>
      <c r="K9" s="16" t="s">
        <v>49</v>
      </c>
      <c r="L9" s="5" t="s">
        <v>50</v>
      </c>
      <c r="M9" s="16" t="s">
        <v>49</v>
      </c>
      <c r="N9" s="5" t="s">
        <v>50</v>
      </c>
      <c r="O9" s="27"/>
    </row>
    <row r="10" spans="1:15" s="1" customFormat="1" ht="17.100000000000001" customHeight="1" x14ac:dyDescent="0.2">
      <c r="A10" s="9" t="s">
        <v>2</v>
      </c>
      <c r="B10" s="11" t="s">
        <v>28</v>
      </c>
      <c r="C10" s="17">
        <f>FBiH!C17</f>
        <v>21713</v>
      </c>
      <c r="D10" s="17">
        <f>FBiH!D17</f>
        <v>27173063</v>
      </c>
      <c r="E10" s="17">
        <f>FBiH!E17</f>
        <v>601</v>
      </c>
      <c r="F10" s="17">
        <f>FBiH!F17</f>
        <v>2780756</v>
      </c>
      <c r="G10" s="17">
        <f>C10+E10</f>
        <v>22314</v>
      </c>
      <c r="H10" s="17">
        <f t="shared" ref="H10:H34" si="0">D10+F10</f>
        <v>29953819</v>
      </c>
      <c r="I10" s="17">
        <f>FBiH!I17</f>
        <v>21032</v>
      </c>
      <c r="J10" s="17">
        <f>FBiH!J17</f>
        <v>32878464</v>
      </c>
      <c r="K10" s="17">
        <f>FBiH!K17</f>
        <v>329</v>
      </c>
      <c r="L10" s="17">
        <f>FBiH!L17</f>
        <v>2205934</v>
      </c>
      <c r="M10" s="17">
        <f t="shared" ref="M10:N12" si="1">I10+K10</f>
        <v>21361</v>
      </c>
      <c r="N10" s="17">
        <f t="shared" si="1"/>
        <v>35084398</v>
      </c>
      <c r="O10" s="15">
        <f>N10/H10*100</f>
        <v>117.12829672904147</v>
      </c>
    </row>
    <row r="11" spans="1:15" s="1" customFormat="1" ht="16.5" customHeight="1" x14ac:dyDescent="0.2">
      <c r="A11" s="9" t="s">
        <v>3</v>
      </c>
      <c r="B11" s="11" t="s">
        <v>69</v>
      </c>
      <c r="C11" s="17">
        <f>FBiH!C18</f>
        <v>17958</v>
      </c>
      <c r="D11" s="17">
        <f>FBiH!D18</f>
        <v>25682777</v>
      </c>
      <c r="E11" s="17">
        <f>FBiH!E18</f>
        <v>0</v>
      </c>
      <c r="F11" s="17">
        <f>FBiH!F18</f>
        <v>0</v>
      </c>
      <c r="G11" s="17">
        <f t="shared" ref="G11:G34" si="2">C11+E11</f>
        <v>17958</v>
      </c>
      <c r="H11" s="17">
        <f t="shared" si="0"/>
        <v>25682777</v>
      </c>
      <c r="I11" s="17">
        <f>FBiH!I18</f>
        <v>26320</v>
      </c>
      <c r="J11" s="17">
        <f>FBiH!J18</f>
        <v>51196007</v>
      </c>
      <c r="K11" s="17">
        <f>FBiH!K18</f>
        <v>0</v>
      </c>
      <c r="L11" s="17">
        <f>FBiH!L18</f>
        <v>0</v>
      </c>
      <c r="M11" s="17">
        <f t="shared" si="1"/>
        <v>26320</v>
      </c>
      <c r="N11" s="17">
        <f t="shared" si="1"/>
        <v>51196007</v>
      </c>
      <c r="O11" s="15">
        <f>N11/H11*100</f>
        <v>199.33984163784157</v>
      </c>
    </row>
    <row r="12" spans="1:15" s="1" customFormat="1" ht="17.100000000000001" customHeight="1" x14ac:dyDescent="0.2">
      <c r="A12" s="9" t="s">
        <v>5</v>
      </c>
      <c r="B12" s="11" t="s">
        <v>67</v>
      </c>
      <c r="C12" s="17">
        <f>RS!C17</f>
        <v>2181</v>
      </c>
      <c r="D12" s="17">
        <f>RS!D17</f>
        <v>7551953.0199999996</v>
      </c>
      <c r="E12" s="17">
        <f>RS!E17</f>
        <v>0</v>
      </c>
      <c r="F12" s="17">
        <f>RS!F17</f>
        <v>0</v>
      </c>
      <c r="G12" s="17">
        <f t="shared" si="2"/>
        <v>2181</v>
      </c>
      <c r="H12" s="17">
        <f t="shared" si="0"/>
        <v>7551953.0199999996</v>
      </c>
      <c r="I12" s="17">
        <f>RS!I17</f>
        <v>2160</v>
      </c>
      <c r="J12" s="17">
        <f>RS!J17</f>
        <v>7642831</v>
      </c>
      <c r="K12" s="17">
        <f>RS!K17</f>
        <v>0</v>
      </c>
      <c r="L12" s="17">
        <f>RS!L17</f>
        <v>0</v>
      </c>
      <c r="M12" s="17">
        <f t="shared" si="1"/>
        <v>2160</v>
      </c>
      <c r="N12" s="17">
        <f t="shared" si="1"/>
        <v>7642831</v>
      </c>
      <c r="O12" s="15">
        <f t="shared" ref="O12:O35" si="3">N12/H12*100</f>
        <v>101.20337056863735</v>
      </c>
    </row>
    <row r="13" spans="1:15" s="1" customFormat="1" ht="17.100000000000001" customHeight="1" x14ac:dyDescent="0.2">
      <c r="A13" s="9" t="s">
        <v>6</v>
      </c>
      <c r="B13" s="11" t="s">
        <v>29</v>
      </c>
      <c r="C13" s="17">
        <f>FBiH!C19</f>
        <v>3000</v>
      </c>
      <c r="D13" s="17">
        <f>FBiH!D19</f>
        <v>6203296</v>
      </c>
      <c r="E13" s="17">
        <f>FBiH!E19</f>
        <v>0</v>
      </c>
      <c r="F13" s="17">
        <f>FBiH!F19</f>
        <v>0</v>
      </c>
      <c r="G13" s="17">
        <f t="shared" si="2"/>
        <v>3000</v>
      </c>
      <c r="H13" s="17">
        <f t="shared" si="0"/>
        <v>6203296</v>
      </c>
      <c r="I13" s="17">
        <f>FBiH!I19</f>
        <v>3147</v>
      </c>
      <c r="J13" s="17">
        <f>FBiH!J19</f>
        <v>7434540</v>
      </c>
      <c r="K13" s="17">
        <f>FBiH!K19</f>
        <v>0</v>
      </c>
      <c r="L13" s="17">
        <f>FBiH!L19</f>
        <v>0</v>
      </c>
      <c r="M13" s="17">
        <f>I13+K13</f>
        <v>3147</v>
      </c>
      <c r="N13" s="17">
        <f t="shared" ref="N13:N26" si="4">J13+L13</f>
        <v>7434540</v>
      </c>
      <c r="O13" s="15">
        <f t="shared" si="3"/>
        <v>119.84822262229629</v>
      </c>
    </row>
    <row r="14" spans="1:15" s="1" customFormat="1" ht="17.100000000000001" customHeight="1" x14ac:dyDescent="0.2">
      <c r="A14" s="9" t="s">
        <v>7</v>
      </c>
      <c r="B14" s="11" t="s">
        <v>64</v>
      </c>
      <c r="C14" s="17">
        <f>FBiH!C20</f>
        <v>10574</v>
      </c>
      <c r="D14" s="17">
        <f>FBiH!D20</f>
        <v>22587460</v>
      </c>
      <c r="E14" s="17">
        <f>FBiH!E20</f>
        <v>0</v>
      </c>
      <c r="F14" s="17">
        <f>FBiH!F20</f>
        <v>0</v>
      </c>
      <c r="G14" s="17">
        <f t="shared" si="2"/>
        <v>10574</v>
      </c>
      <c r="H14" s="17">
        <f t="shared" si="0"/>
        <v>22587460</v>
      </c>
      <c r="I14" s="17">
        <f>FBiH!I20</f>
        <v>903</v>
      </c>
      <c r="J14" s="17">
        <f>FBiH!J20</f>
        <v>1682342</v>
      </c>
      <c r="K14" s="17">
        <f>FBiH!K20</f>
        <v>0</v>
      </c>
      <c r="L14" s="17">
        <f>FBiH!L20</f>
        <v>0</v>
      </c>
      <c r="M14" s="17">
        <f t="shared" ref="M14:M34" si="5">I14+K14</f>
        <v>903</v>
      </c>
      <c r="N14" s="17">
        <f t="shared" si="4"/>
        <v>1682342</v>
      </c>
      <c r="O14" s="15">
        <f t="shared" si="3"/>
        <v>7.4481238705015969</v>
      </c>
    </row>
    <row r="15" spans="1:15" s="1" customFormat="1" ht="17.100000000000001" customHeight="1" x14ac:dyDescent="0.2">
      <c r="A15" s="9" t="s">
        <v>8</v>
      </c>
      <c r="B15" s="11" t="s">
        <v>30</v>
      </c>
      <c r="C15" s="17">
        <f>FBiH!C21</f>
        <v>8631</v>
      </c>
      <c r="D15" s="17">
        <f>FBiH!D21</f>
        <v>18095328</v>
      </c>
      <c r="E15" s="17">
        <f>FBiH!E21</f>
        <v>779</v>
      </c>
      <c r="F15" s="17">
        <f>FBiH!F21</f>
        <v>5587382</v>
      </c>
      <c r="G15" s="17">
        <f t="shared" si="2"/>
        <v>9410</v>
      </c>
      <c r="H15" s="17">
        <f t="shared" si="0"/>
        <v>23682710</v>
      </c>
      <c r="I15" s="17">
        <f>FBiH!I21</f>
        <v>7920</v>
      </c>
      <c r="J15" s="17">
        <f>FBiH!J21</f>
        <v>18582411</v>
      </c>
      <c r="K15" s="17">
        <f>FBiH!K21</f>
        <v>586</v>
      </c>
      <c r="L15" s="17">
        <f>FBiH!L21</f>
        <v>5218153</v>
      </c>
      <c r="M15" s="17">
        <f t="shared" si="5"/>
        <v>8506</v>
      </c>
      <c r="N15" s="17">
        <f t="shared" si="4"/>
        <v>23800564</v>
      </c>
      <c r="O15" s="15">
        <f t="shared" si="3"/>
        <v>100.49763730586577</v>
      </c>
    </row>
    <row r="16" spans="1:15" s="1" customFormat="1" ht="17.100000000000001" customHeight="1" x14ac:dyDescent="0.2">
      <c r="A16" s="9" t="s">
        <v>9</v>
      </c>
      <c r="B16" s="11" t="s">
        <v>53</v>
      </c>
      <c r="C16" s="17">
        <f>RS!C18</f>
        <v>3301</v>
      </c>
      <c r="D16" s="17">
        <f>RS!D18</f>
        <v>9430711.4100000001</v>
      </c>
      <c r="E16" s="17">
        <f>RS!E18</f>
        <v>0</v>
      </c>
      <c r="F16" s="17">
        <f>RS!F18</f>
        <v>0</v>
      </c>
      <c r="G16" s="17">
        <f t="shared" si="2"/>
        <v>3301</v>
      </c>
      <c r="H16" s="17">
        <f t="shared" si="0"/>
        <v>9430711.4100000001</v>
      </c>
      <c r="I16" s="17">
        <f>RS!I18</f>
        <v>3251</v>
      </c>
      <c r="J16" s="17">
        <f>RS!J18</f>
        <v>9325815</v>
      </c>
      <c r="K16" s="17">
        <f>RS!K18</f>
        <v>0</v>
      </c>
      <c r="L16" s="17">
        <f>RS!L18</f>
        <v>0</v>
      </c>
      <c r="M16" s="17">
        <f t="shared" si="5"/>
        <v>3251</v>
      </c>
      <c r="N16" s="17">
        <f t="shared" si="4"/>
        <v>9325815</v>
      </c>
      <c r="O16" s="15">
        <f t="shared" si="3"/>
        <v>98.887714771032307</v>
      </c>
    </row>
    <row r="17" spans="1:15" s="1" customFormat="1" ht="17.100000000000001" customHeight="1" x14ac:dyDescent="0.2">
      <c r="A17" s="9" t="s">
        <v>10</v>
      </c>
      <c r="B17" s="11" t="s">
        <v>31</v>
      </c>
      <c r="C17" s="17">
        <f>RS!C19</f>
        <v>4744</v>
      </c>
      <c r="D17" s="17">
        <f>RS!D19</f>
        <v>12814384.399900001</v>
      </c>
      <c r="E17" s="17">
        <f>RS!E19</f>
        <v>1</v>
      </c>
      <c r="F17" s="17">
        <f>RS!F19</f>
        <v>340</v>
      </c>
      <c r="G17" s="17">
        <f t="shared" si="2"/>
        <v>4745</v>
      </c>
      <c r="H17" s="17">
        <f t="shared" si="0"/>
        <v>12814724.399900001</v>
      </c>
      <c r="I17" s="17">
        <f>RS!I19</f>
        <v>4878</v>
      </c>
      <c r="J17" s="17">
        <f>RS!J19</f>
        <v>13097977</v>
      </c>
      <c r="K17" s="17">
        <f>RS!K19</f>
        <v>0</v>
      </c>
      <c r="L17" s="17">
        <f>RS!L19</f>
        <v>0</v>
      </c>
      <c r="M17" s="17">
        <f t="shared" si="5"/>
        <v>4878</v>
      </c>
      <c r="N17" s="17">
        <f t="shared" si="4"/>
        <v>13097977</v>
      </c>
      <c r="O17" s="15">
        <f t="shared" si="3"/>
        <v>102.2103682549912</v>
      </c>
    </row>
    <row r="18" spans="1:15" s="1" customFormat="1" ht="17.100000000000001" customHeight="1" x14ac:dyDescent="0.2">
      <c r="A18" s="9" t="s">
        <v>11</v>
      </c>
      <c r="B18" s="11" t="s">
        <v>32</v>
      </c>
      <c r="C18" s="17">
        <f>FBiH!C22</f>
        <v>14784</v>
      </c>
      <c r="D18" s="17">
        <f>FBiH!D22</f>
        <v>27792736</v>
      </c>
      <c r="E18" s="17">
        <f>FBiH!E22</f>
        <v>0</v>
      </c>
      <c r="F18" s="17">
        <f>FBiH!F22</f>
        <v>0</v>
      </c>
      <c r="G18" s="17">
        <f t="shared" si="2"/>
        <v>14784</v>
      </c>
      <c r="H18" s="17">
        <f t="shared" si="0"/>
        <v>27792736</v>
      </c>
      <c r="I18" s="17">
        <f>FBiH!I22</f>
        <v>13729</v>
      </c>
      <c r="J18" s="17">
        <f>FBiH!J22</f>
        <v>28859383</v>
      </c>
      <c r="K18" s="17">
        <f>FBiH!K22</f>
        <v>0</v>
      </c>
      <c r="L18" s="17">
        <f>FBiH!L22</f>
        <v>0</v>
      </c>
      <c r="M18" s="17">
        <f t="shared" si="5"/>
        <v>13729</v>
      </c>
      <c r="N18" s="17">
        <f t="shared" si="4"/>
        <v>28859383</v>
      </c>
      <c r="O18" s="15">
        <f t="shared" si="3"/>
        <v>103.83786252638099</v>
      </c>
    </row>
    <row r="19" spans="1:15" s="1" customFormat="1" ht="16.5" customHeight="1" x14ac:dyDescent="0.2">
      <c r="A19" s="9" t="s">
        <v>12</v>
      </c>
      <c r="B19" s="11" t="s">
        <v>46</v>
      </c>
      <c r="C19" s="17">
        <f>RS!C20</f>
        <v>1311</v>
      </c>
      <c r="D19" s="17">
        <f>RS!D20</f>
        <v>3587765.5</v>
      </c>
      <c r="E19" s="17">
        <f>RS!E20</f>
        <v>0</v>
      </c>
      <c r="F19" s="17">
        <f>RS!F20</f>
        <v>0</v>
      </c>
      <c r="G19" s="17">
        <f t="shared" si="2"/>
        <v>1311</v>
      </c>
      <c r="H19" s="17">
        <f t="shared" si="0"/>
        <v>3587765.5</v>
      </c>
      <c r="I19" s="17">
        <f>RS!I20</f>
        <v>1304</v>
      </c>
      <c r="J19" s="17">
        <f>RS!J20</f>
        <v>4081057</v>
      </c>
      <c r="K19" s="17">
        <f>RS!K20</f>
        <v>0</v>
      </c>
      <c r="L19" s="17">
        <f>RS!L20</f>
        <v>0</v>
      </c>
      <c r="M19" s="17">
        <f t="shared" si="5"/>
        <v>1304</v>
      </c>
      <c r="N19" s="17">
        <f t="shared" si="4"/>
        <v>4081057</v>
      </c>
      <c r="O19" s="15">
        <f t="shared" si="3"/>
        <v>113.74926817262723</v>
      </c>
    </row>
    <row r="20" spans="1:15" s="1" customFormat="1" ht="16.5" customHeight="1" x14ac:dyDescent="0.2">
      <c r="A20" s="9" t="s">
        <v>13</v>
      </c>
      <c r="B20" s="11" t="s">
        <v>42</v>
      </c>
      <c r="C20" s="17">
        <f>RS!C21</f>
        <v>1186</v>
      </c>
      <c r="D20" s="17">
        <f>RS!D21</f>
        <v>4819462.7</v>
      </c>
      <c r="E20" s="17">
        <f>RS!E21</f>
        <v>1903</v>
      </c>
      <c r="F20" s="17">
        <f>RS!F21</f>
        <v>12776234.359999999</v>
      </c>
      <c r="G20" s="17">
        <f t="shared" si="2"/>
        <v>3089</v>
      </c>
      <c r="H20" s="17">
        <f t="shared" si="0"/>
        <v>17595697.059999999</v>
      </c>
      <c r="I20" s="17">
        <f>RS!I21</f>
        <v>1322</v>
      </c>
      <c r="J20" s="17">
        <f>RS!J21</f>
        <v>6404182</v>
      </c>
      <c r="K20" s="17">
        <f>RS!K21</f>
        <v>2148</v>
      </c>
      <c r="L20" s="17">
        <f>RS!L21</f>
        <v>15302254</v>
      </c>
      <c r="M20" s="17">
        <f t="shared" si="5"/>
        <v>3470</v>
      </c>
      <c r="N20" s="17">
        <f t="shared" si="4"/>
        <v>21706436</v>
      </c>
      <c r="O20" s="15">
        <f t="shared" si="3"/>
        <v>123.36218295861023</v>
      </c>
    </row>
    <row r="21" spans="1:15" s="1" customFormat="1" ht="16.5" customHeight="1" x14ac:dyDescent="0.2">
      <c r="A21" s="9" t="s">
        <v>14</v>
      </c>
      <c r="B21" s="11" t="s">
        <v>33</v>
      </c>
      <c r="C21" s="17">
        <f>FBiH!C23</f>
        <v>4140</v>
      </c>
      <c r="D21" s="17">
        <f>FBiH!D23</f>
        <v>10737299</v>
      </c>
      <c r="E21" s="17">
        <f>FBiH!E23</f>
        <v>2228</v>
      </c>
      <c r="F21" s="17">
        <f>FBiH!F23</f>
        <v>21745116</v>
      </c>
      <c r="G21" s="17">
        <f t="shared" si="2"/>
        <v>6368</v>
      </c>
      <c r="H21" s="17">
        <f t="shared" si="0"/>
        <v>32482415</v>
      </c>
      <c r="I21" s="17">
        <f>FBiH!I23</f>
        <v>6377</v>
      </c>
      <c r="J21" s="17">
        <f>FBiH!J23</f>
        <v>10963645</v>
      </c>
      <c r="K21" s="17">
        <f>FBiH!K23</f>
        <v>2740</v>
      </c>
      <c r="L21" s="17">
        <f>FBiH!L23</f>
        <v>23583226</v>
      </c>
      <c r="M21" s="17">
        <f t="shared" si="5"/>
        <v>9117</v>
      </c>
      <c r="N21" s="17">
        <f t="shared" si="4"/>
        <v>34546871</v>
      </c>
      <c r="O21" s="15">
        <f t="shared" si="3"/>
        <v>106.35561118223507</v>
      </c>
    </row>
    <row r="22" spans="1:15" s="1" customFormat="1" ht="16.5" customHeight="1" x14ac:dyDescent="0.2">
      <c r="A22" s="9" t="s">
        <v>15</v>
      </c>
      <c r="B22" s="11" t="s">
        <v>43</v>
      </c>
      <c r="C22" s="17">
        <f>RS!C22</f>
        <v>498</v>
      </c>
      <c r="D22" s="17">
        <f>RS!D22</f>
        <v>1690699.04</v>
      </c>
      <c r="E22" s="17">
        <f>RS!E22</f>
        <v>0</v>
      </c>
      <c r="F22" s="17">
        <f>RS!F22</f>
        <v>0</v>
      </c>
      <c r="G22" s="17">
        <f t="shared" si="2"/>
        <v>498</v>
      </c>
      <c r="H22" s="17">
        <f t="shared" si="0"/>
        <v>1690699.04</v>
      </c>
      <c r="I22" s="17">
        <f>RS!I22</f>
        <v>597</v>
      </c>
      <c r="J22" s="17">
        <f>RS!J22</f>
        <v>2179949</v>
      </c>
      <c r="K22" s="17">
        <f>RS!K22</f>
        <v>0</v>
      </c>
      <c r="L22" s="17">
        <f>RS!L22</f>
        <v>0</v>
      </c>
      <c r="M22" s="17">
        <f t="shared" si="5"/>
        <v>597</v>
      </c>
      <c r="N22" s="17">
        <f t="shared" si="4"/>
        <v>2179949</v>
      </c>
      <c r="O22" s="15">
        <f t="shared" si="3"/>
        <v>128.93773217023886</v>
      </c>
    </row>
    <row r="23" spans="1:15" s="1" customFormat="1" ht="17.100000000000001" customHeight="1" x14ac:dyDescent="0.2">
      <c r="A23" s="9" t="s">
        <v>16</v>
      </c>
      <c r="B23" s="11" t="s">
        <v>34</v>
      </c>
      <c r="C23" s="17">
        <f>RS!C23</f>
        <v>2372</v>
      </c>
      <c r="D23" s="17">
        <f>RS!D23</f>
        <v>7014518.0899999999</v>
      </c>
      <c r="E23" s="17">
        <f>RS!E23</f>
        <v>0</v>
      </c>
      <c r="F23" s="17">
        <f>RS!F23</f>
        <v>0</v>
      </c>
      <c r="G23" s="17">
        <f t="shared" si="2"/>
        <v>2372</v>
      </c>
      <c r="H23" s="17">
        <f t="shared" si="0"/>
        <v>7014518.0899999999</v>
      </c>
      <c r="I23" s="17">
        <f>RS!I23</f>
        <v>2910</v>
      </c>
      <c r="J23" s="17">
        <f>RS!J23</f>
        <v>7787094</v>
      </c>
      <c r="K23" s="17">
        <f>RS!K23</f>
        <v>0</v>
      </c>
      <c r="L23" s="17">
        <f>RS!L23</f>
        <v>0</v>
      </c>
      <c r="M23" s="17">
        <f t="shared" si="5"/>
        <v>2910</v>
      </c>
      <c r="N23" s="17">
        <f t="shared" si="4"/>
        <v>7787094</v>
      </c>
      <c r="O23" s="15">
        <f t="shared" si="3"/>
        <v>111.01395562870377</v>
      </c>
    </row>
    <row r="24" spans="1:15" s="1" customFormat="1" ht="17.100000000000001" customHeight="1" x14ac:dyDescent="0.2">
      <c r="A24" s="9" t="s">
        <v>17</v>
      </c>
      <c r="B24" s="11" t="s">
        <v>44</v>
      </c>
      <c r="C24" s="17">
        <f>RS!C24</f>
        <v>1616</v>
      </c>
      <c r="D24" s="17">
        <f>RS!D24</f>
        <v>4775559.68</v>
      </c>
      <c r="E24" s="17">
        <f>RS!E24</f>
        <v>0</v>
      </c>
      <c r="F24" s="17">
        <f>RS!F24</f>
        <v>0</v>
      </c>
      <c r="G24" s="17">
        <f t="shared" si="2"/>
        <v>1616</v>
      </c>
      <c r="H24" s="17">
        <f t="shared" si="0"/>
        <v>4775559.68</v>
      </c>
      <c r="I24" s="17">
        <f>RS!I24</f>
        <v>1700</v>
      </c>
      <c r="J24" s="17">
        <f>RS!J24</f>
        <v>6283926</v>
      </c>
      <c r="K24" s="17">
        <f>RS!K24</f>
        <v>0</v>
      </c>
      <c r="L24" s="17">
        <f>RS!L24</f>
        <v>0</v>
      </c>
      <c r="M24" s="17">
        <f t="shared" si="5"/>
        <v>1700</v>
      </c>
      <c r="N24" s="17">
        <f t="shared" si="4"/>
        <v>6283926</v>
      </c>
      <c r="O24" s="15">
        <f t="shared" si="3"/>
        <v>131.58512134854107</v>
      </c>
    </row>
    <row r="25" spans="1:15" s="1" customFormat="1" ht="17.100000000000001" customHeight="1" x14ac:dyDescent="0.2">
      <c r="A25" s="9" t="s">
        <v>18</v>
      </c>
      <c r="B25" s="11" t="s">
        <v>35</v>
      </c>
      <c r="C25" s="17">
        <f>RS!C25</f>
        <v>4307</v>
      </c>
      <c r="D25" s="17">
        <f>RS!D25</f>
        <v>11022953.540000001</v>
      </c>
      <c r="E25" s="17">
        <f>RS!E25</f>
        <v>0</v>
      </c>
      <c r="F25" s="17">
        <f>RS!F25</f>
        <v>0</v>
      </c>
      <c r="G25" s="17">
        <f t="shared" si="2"/>
        <v>4307</v>
      </c>
      <c r="H25" s="17">
        <f t="shared" si="0"/>
        <v>11022953.540000001</v>
      </c>
      <c r="I25" s="17">
        <f>RS!I25</f>
        <v>4269</v>
      </c>
      <c r="J25" s="17">
        <f>RS!J25</f>
        <v>10604269</v>
      </c>
      <c r="K25" s="17">
        <f>RS!K25</f>
        <v>0</v>
      </c>
      <c r="L25" s="17">
        <f>RS!L25</f>
        <v>0</v>
      </c>
      <c r="M25" s="17">
        <f t="shared" si="5"/>
        <v>4269</v>
      </c>
      <c r="N25" s="17">
        <f t="shared" si="4"/>
        <v>10604269</v>
      </c>
      <c r="O25" s="15">
        <f t="shared" si="3"/>
        <v>96.201702760692214</v>
      </c>
    </row>
    <row r="26" spans="1:15" s="1" customFormat="1" ht="17.100000000000001" customHeight="1" x14ac:dyDescent="0.2">
      <c r="A26" s="9" t="s">
        <v>19</v>
      </c>
      <c r="B26" s="11" t="s">
        <v>41</v>
      </c>
      <c r="C26" s="17">
        <f>RS!C26</f>
        <v>1361</v>
      </c>
      <c r="D26" s="17">
        <f>RS!D26</f>
        <v>4244655.34</v>
      </c>
      <c r="E26" s="17">
        <f>RS!E26</f>
        <v>0</v>
      </c>
      <c r="F26" s="17">
        <f>RS!F26</f>
        <v>0</v>
      </c>
      <c r="G26" s="17">
        <f t="shared" si="2"/>
        <v>1361</v>
      </c>
      <c r="H26" s="17">
        <f t="shared" si="0"/>
        <v>4244655.34</v>
      </c>
      <c r="I26" s="17">
        <f>RS!I26</f>
        <v>1118</v>
      </c>
      <c r="J26" s="17">
        <f>RS!J26</f>
        <v>3885077</v>
      </c>
      <c r="K26" s="17">
        <f>RS!K26</f>
        <v>0</v>
      </c>
      <c r="L26" s="17">
        <f>RS!L26</f>
        <v>0</v>
      </c>
      <c r="M26" s="17">
        <f t="shared" si="5"/>
        <v>1118</v>
      </c>
      <c r="N26" s="17">
        <f t="shared" si="4"/>
        <v>3885077</v>
      </c>
      <c r="O26" s="15">
        <f t="shared" si="3"/>
        <v>91.528679923397505</v>
      </c>
    </row>
    <row r="27" spans="1:15" s="1" customFormat="1" ht="17.100000000000001" customHeight="1" x14ac:dyDescent="0.2">
      <c r="A27" s="9" t="s">
        <v>20</v>
      </c>
      <c r="B27" s="11" t="s">
        <v>55</v>
      </c>
      <c r="C27" s="17">
        <f>RS!C27</f>
        <v>1730</v>
      </c>
      <c r="D27" s="17">
        <f>RS!D27</f>
        <v>4699638.75</v>
      </c>
      <c r="E27" s="17">
        <f>RS!E27</f>
        <v>0</v>
      </c>
      <c r="F27" s="17">
        <f>RS!F27</f>
        <v>0</v>
      </c>
      <c r="G27" s="17">
        <f t="shared" si="2"/>
        <v>1730</v>
      </c>
      <c r="H27" s="17">
        <f t="shared" si="0"/>
        <v>4699638.75</v>
      </c>
      <c r="I27" s="17">
        <f>RS!I27</f>
        <v>2115</v>
      </c>
      <c r="J27" s="17">
        <f>RS!J27</f>
        <v>5803000</v>
      </c>
      <c r="K27" s="17">
        <f>RS!K27</f>
        <v>0</v>
      </c>
      <c r="L27" s="17">
        <f>RS!L27</f>
        <v>0</v>
      </c>
      <c r="M27" s="17">
        <f t="shared" si="5"/>
        <v>2115</v>
      </c>
      <c r="N27" s="17">
        <f t="shared" ref="N27" si="6">J27+L27</f>
        <v>5803000</v>
      </c>
      <c r="O27" s="15">
        <f t="shared" si="3"/>
        <v>123.4775758030338</v>
      </c>
    </row>
    <row r="28" spans="1:15" s="1" customFormat="1" ht="17.100000000000001" customHeight="1" x14ac:dyDescent="0.2">
      <c r="A28" s="9" t="s">
        <v>21</v>
      </c>
      <c r="B28" s="11" t="s">
        <v>39</v>
      </c>
      <c r="C28" s="17">
        <f>FBiH!C24</f>
        <v>14072</v>
      </c>
      <c r="D28" s="17">
        <f>FBiH!D24</f>
        <v>29756648</v>
      </c>
      <c r="E28" s="17">
        <f>FBiH!E24</f>
        <v>870</v>
      </c>
      <c r="F28" s="17">
        <f>FBiH!F24</f>
        <v>3426792</v>
      </c>
      <c r="G28" s="17">
        <f t="shared" si="2"/>
        <v>14942</v>
      </c>
      <c r="H28" s="17">
        <f t="shared" si="0"/>
        <v>33183440</v>
      </c>
      <c r="I28" s="17">
        <f>FBiH!I24</f>
        <v>12065</v>
      </c>
      <c r="J28" s="17">
        <f>FBiH!J24</f>
        <v>32075885</v>
      </c>
      <c r="K28" s="17">
        <f>FBiH!K24</f>
        <v>718</v>
      </c>
      <c r="L28" s="17">
        <f>FBiH!L24</f>
        <v>2861253</v>
      </c>
      <c r="M28" s="17">
        <f t="shared" si="5"/>
        <v>12783</v>
      </c>
      <c r="N28" s="17">
        <f>J28+L28</f>
        <v>34937138</v>
      </c>
      <c r="O28" s="15">
        <f t="shared" si="3"/>
        <v>105.2848589537432</v>
      </c>
    </row>
    <row r="29" spans="1:15" s="1" customFormat="1" ht="17.100000000000001" customHeight="1" x14ac:dyDescent="0.2">
      <c r="A29" s="9" t="s">
        <v>22</v>
      </c>
      <c r="B29" s="11" t="s">
        <v>54</v>
      </c>
      <c r="C29" s="17">
        <f>RS!C28</f>
        <v>322</v>
      </c>
      <c r="D29" s="17">
        <f>RS!D28</f>
        <v>1001536.76</v>
      </c>
      <c r="E29" s="17">
        <f>RS!E28</f>
        <v>0</v>
      </c>
      <c r="F29" s="17">
        <f>RS!F28</f>
        <v>0</v>
      </c>
      <c r="G29" s="17">
        <f t="shared" si="2"/>
        <v>322</v>
      </c>
      <c r="H29" s="17">
        <f t="shared" si="0"/>
        <v>1001536.76</v>
      </c>
      <c r="I29" s="17">
        <f>RS!I28</f>
        <v>315</v>
      </c>
      <c r="J29" s="17">
        <f>RS!J28</f>
        <v>1126836</v>
      </c>
      <c r="K29" s="17">
        <f>RS!K28</f>
        <v>0</v>
      </c>
      <c r="L29" s="17">
        <f>RS!L28</f>
        <v>0</v>
      </c>
      <c r="M29" s="17">
        <f t="shared" si="5"/>
        <v>315</v>
      </c>
      <c r="N29" s="17">
        <f t="shared" ref="N29:N32" si="7">J29+L29</f>
        <v>1126836</v>
      </c>
      <c r="O29" s="15">
        <f t="shared" si="3"/>
        <v>112.51069805964985</v>
      </c>
    </row>
    <row r="30" spans="1:15" s="1" customFormat="1" ht="17.100000000000001" customHeight="1" x14ac:dyDescent="0.2">
      <c r="A30" s="9" t="s">
        <v>23</v>
      </c>
      <c r="B30" s="11" t="s">
        <v>45</v>
      </c>
      <c r="C30" s="17">
        <f>RS!C29</f>
        <v>1822</v>
      </c>
      <c r="D30" s="17">
        <f>RS!D29</f>
        <v>5228051.2598999999</v>
      </c>
      <c r="E30" s="17">
        <f>RS!E29</f>
        <v>0</v>
      </c>
      <c r="F30" s="17">
        <f>RS!F29</f>
        <v>0</v>
      </c>
      <c r="G30" s="17">
        <f t="shared" si="2"/>
        <v>1822</v>
      </c>
      <c r="H30" s="17">
        <f t="shared" si="0"/>
        <v>5228051.2598999999</v>
      </c>
      <c r="I30" s="17">
        <f>RS!I29</f>
        <v>2251</v>
      </c>
      <c r="J30" s="17">
        <f>RS!J29</f>
        <v>5306274</v>
      </c>
      <c r="K30" s="17">
        <f>RS!K29</f>
        <v>0</v>
      </c>
      <c r="L30" s="17">
        <f>RS!L29</f>
        <v>0</v>
      </c>
      <c r="M30" s="17">
        <f t="shared" si="5"/>
        <v>2251</v>
      </c>
      <c r="N30" s="17">
        <f t="shared" si="7"/>
        <v>5306274</v>
      </c>
      <c r="O30" s="15">
        <f t="shared" si="3"/>
        <v>101.49621218712947</v>
      </c>
    </row>
    <row r="31" spans="1:15" s="1" customFormat="1" ht="14.25" x14ac:dyDescent="0.2">
      <c r="A31" s="9" t="s">
        <v>24</v>
      </c>
      <c r="B31" s="11" t="s">
        <v>36</v>
      </c>
      <c r="C31" s="17">
        <f>FBiH!C25</f>
        <v>10198</v>
      </c>
      <c r="D31" s="17">
        <f>FBiH!D25</f>
        <v>17214899</v>
      </c>
      <c r="E31" s="17">
        <f>FBiH!E25</f>
        <v>5015</v>
      </c>
      <c r="F31" s="17">
        <f>FBiH!F25</f>
        <v>9577488</v>
      </c>
      <c r="G31" s="17">
        <f t="shared" si="2"/>
        <v>15213</v>
      </c>
      <c r="H31" s="17">
        <f t="shared" si="0"/>
        <v>26792387</v>
      </c>
      <c r="I31" s="17">
        <f>FBiH!I25</f>
        <v>12185</v>
      </c>
      <c r="J31" s="17">
        <f>FBiH!J25</f>
        <v>15746915</v>
      </c>
      <c r="K31" s="17">
        <f>FBiH!K25</f>
        <v>6232</v>
      </c>
      <c r="L31" s="17">
        <f>FBiH!L25</f>
        <v>11764988</v>
      </c>
      <c r="M31" s="17">
        <f t="shared" si="5"/>
        <v>18417</v>
      </c>
      <c r="N31" s="17">
        <f t="shared" si="7"/>
        <v>27511903</v>
      </c>
      <c r="O31" s="15">
        <f t="shared" si="3"/>
        <v>102.68552406323484</v>
      </c>
    </row>
    <row r="32" spans="1:15" s="1" customFormat="1" ht="17.100000000000001" customHeight="1" x14ac:dyDescent="0.2">
      <c r="A32" s="9" t="s">
        <v>25</v>
      </c>
      <c r="B32" s="11" t="s">
        <v>37</v>
      </c>
      <c r="C32" s="17">
        <f>FBiH!C26</f>
        <v>19630</v>
      </c>
      <c r="D32" s="17">
        <f>FBiH!D26</f>
        <v>13203480</v>
      </c>
      <c r="E32" s="17">
        <f>FBiH!E26</f>
        <v>4962</v>
      </c>
      <c r="F32" s="17">
        <f>FBiH!F26</f>
        <v>26328141</v>
      </c>
      <c r="G32" s="17">
        <f t="shared" si="2"/>
        <v>24592</v>
      </c>
      <c r="H32" s="17">
        <f t="shared" si="0"/>
        <v>39531621</v>
      </c>
      <c r="I32" s="17">
        <f>FBiH!I26</f>
        <v>19975</v>
      </c>
      <c r="J32" s="17">
        <f>FBiH!J26</f>
        <v>18671426</v>
      </c>
      <c r="K32" s="17">
        <f>FBiH!K26</f>
        <v>3831</v>
      </c>
      <c r="L32" s="17">
        <f>FBiH!L26</f>
        <v>25187548</v>
      </c>
      <c r="M32" s="17">
        <f t="shared" si="5"/>
        <v>23806</v>
      </c>
      <c r="N32" s="17">
        <f t="shared" si="7"/>
        <v>43858974</v>
      </c>
      <c r="O32" s="15">
        <f t="shared" si="3"/>
        <v>110.94656098215654</v>
      </c>
    </row>
    <row r="33" spans="1:15" s="1" customFormat="1" ht="17.100000000000001" customHeight="1" x14ac:dyDescent="0.2">
      <c r="A33" s="9" t="s">
        <v>26</v>
      </c>
      <c r="B33" s="11" t="s">
        <v>40</v>
      </c>
      <c r="C33" s="17">
        <f>FBiH!C27</f>
        <v>539</v>
      </c>
      <c r="D33" s="17">
        <f>FBiH!D27</f>
        <v>336366</v>
      </c>
      <c r="E33" s="17">
        <f>FBiH!E27</f>
        <v>4126</v>
      </c>
      <c r="F33" s="17">
        <f>FBiH!F27</f>
        <v>20589989</v>
      </c>
      <c r="G33" s="17">
        <f t="shared" si="2"/>
        <v>4665</v>
      </c>
      <c r="H33" s="17">
        <f t="shared" si="0"/>
        <v>20926355</v>
      </c>
      <c r="I33" s="17">
        <f>FBiH!I27</f>
        <v>450</v>
      </c>
      <c r="J33" s="17">
        <f>FBiH!J27</f>
        <v>533590</v>
      </c>
      <c r="K33" s="17">
        <f>FBiH!K27</f>
        <v>3387</v>
      </c>
      <c r="L33" s="17">
        <f>FBiH!L27</f>
        <v>20781592</v>
      </c>
      <c r="M33" s="17">
        <f t="shared" si="5"/>
        <v>3837</v>
      </c>
      <c r="N33" s="17">
        <f>J33+L33</f>
        <v>21315182</v>
      </c>
      <c r="O33" s="15">
        <f t="shared" si="3"/>
        <v>101.85807322871088</v>
      </c>
    </row>
    <row r="34" spans="1:15" s="1" customFormat="1" ht="16.5" customHeight="1" x14ac:dyDescent="0.2">
      <c r="A34" s="9" t="s">
        <v>27</v>
      </c>
      <c r="B34" s="11" t="s">
        <v>38</v>
      </c>
      <c r="C34" s="17">
        <f>RS!C30</f>
        <v>4953</v>
      </c>
      <c r="D34" s="17">
        <f>RS!D30</f>
        <v>16670103.23</v>
      </c>
      <c r="E34" s="17">
        <f>RS!E30</f>
        <v>362</v>
      </c>
      <c r="F34" s="17">
        <f>RS!F30</f>
        <v>2480626.5300000003</v>
      </c>
      <c r="G34" s="17">
        <f t="shared" si="2"/>
        <v>5315</v>
      </c>
      <c r="H34" s="17">
        <f t="shared" si="0"/>
        <v>19150729.760000002</v>
      </c>
      <c r="I34" s="17">
        <f>RS!I30</f>
        <v>5291</v>
      </c>
      <c r="J34" s="17">
        <f>RS!J30</f>
        <v>18582540</v>
      </c>
      <c r="K34" s="17">
        <f>RS!K30</f>
        <v>328</v>
      </c>
      <c r="L34" s="17">
        <f>RS!L30</f>
        <v>1720399</v>
      </c>
      <c r="M34" s="17">
        <f t="shared" si="5"/>
        <v>5619</v>
      </c>
      <c r="N34" s="17">
        <f>J34+L34</f>
        <v>20302939</v>
      </c>
      <c r="O34" s="15">
        <f t="shared" si="3"/>
        <v>106.01652915810347</v>
      </c>
    </row>
    <row r="35" spans="1:15" s="1" customFormat="1" ht="16.5" customHeight="1" x14ac:dyDescent="0.2">
      <c r="A35" s="18"/>
      <c r="B35" s="19" t="s">
        <v>4</v>
      </c>
      <c r="C35" s="20">
        <f t="shared" ref="C35:M35" si="8">SUM(C10:C34)</f>
        <v>156943</v>
      </c>
      <c r="D35" s="20">
        <f t="shared" si="8"/>
        <v>293335344.7198</v>
      </c>
      <c r="E35" s="20">
        <f t="shared" si="8"/>
        <v>20847</v>
      </c>
      <c r="F35" s="20">
        <f t="shared" si="8"/>
        <v>105292864.89</v>
      </c>
      <c r="G35" s="20">
        <f t="shared" si="8"/>
        <v>177790</v>
      </c>
      <c r="H35" s="20">
        <f>SUM(H10:H34)</f>
        <v>398628209.60979998</v>
      </c>
      <c r="I35" s="20">
        <f t="shared" si="8"/>
        <v>157584</v>
      </c>
      <c r="J35" s="20">
        <f t="shared" si="8"/>
        <v>320735435</v>
      </c>
      <c r="K35" s="20">
        <f t="shared" si="8"/>
        <v>20299</v>
      </c>
      <c r="L35" s="20">
        <f t="shared" si="8"/>
        <v>108625347</v>
      </c>
      <c r="M35" s="20">
        <f t="shared" si="8"/>
        <v>177883</v>
      </c>
      <c r="N35" s="20">
        <f>SUM(N10:N34)</f>
        <v>429360782</v>
      </c>
      <c r="O35" s="22">
        <f t="shared" si="3"/>
        <v>107.70958292697921</v>
      </c>
    </row>
    <row r="36" spans="1:15" x14ac:dyDescent="0.25">
      <c r="C36" s="17"/>
    </row>
    <row r="37" spans="1:15" x14ac:dyDescent="0.25">
      <c r="A37" s="10" t="s">
        <v>57</v>
      </c>
      <c r="G37" s="10" t="s">
        <v>65</v>
      </c>
    </row>
    <row r="38" spans="1:15" x14ac:dyDescent="0.25">
      <c r="A38" s="10" t="s">
        <v>68</v>
      </c>
      <c r="G38" s="10" t="s">
        <v>66</v>
      </c>
    </row>
    <row r="39" spans="1:15" x14ac:dyDescent="0.25">
      <c r="B39" s="2"/>
      <c r="C39" s="3"/>
      <c r="E39" s="3"/>
      <c r="I39" s="3"/>
      <c r="K39" s="3"/>
    </row>
    <row r="40" spans="1:15" x14ac:dyDescent="0.25">
      <c r="A40" s="10"/>
      <c r="C40" s="8"/>
      <c r="E40" s="8"/>
      <c r="I40" s="8"/>
      <c r="K40" s="8"/>
    </row>
    <row r="41" spans="1:15" x14ac:dyDescent="0.25">
      <c r="A41" s="12"/>
      <c r="C41" s="8"/>
      <c r="E41" s="8"/>
      <c r="I41" s="8"/>
      <c r="K41" s="8"/>
    </row>
    <row r="42" spans="1:15" x14ac:dyDescent="0.25">
      <c r="A42" s="10"/>
    </row>
  </sheetData>
  <sortState xmlns:xlrd2="http://schemas.microsoft.com/office/spreadsheetml/2017/richdata2" ref="A10:O35">
    <sortCondition ref="B10:B35"/>
  </sortState>
  <mergeCells count="12">
    <mergeCell ref="M8:N8"/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31.12.2023.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O37"/>
  <sheetViews>
    <sheetView showGridLines="0" showRuler="0" view="pageLayout" zoomScale="60" zoomScaleNormal="70" zoomScalePageLayoutView="60" workbookViewId="0">
      <selection activeCell="A9" sqref="A9:O9"/>
    </sheetView>
  </sheetViews>
  <sheetFormatPr defaultColWidth="9.140625" defaultRowHeight="15" x14ac:dyDescent="0.25"/>
  <cols>
    <col min="1" max="1" width="4.5703125" customWidth="1"/>
    <col min="2" max="2" width="24.85546875" customWidth="1"/>
    <col min="3" max="3" width="10.42578125" customWidth="1"/>
    <col min="4" max="4" width="15" customWidth="1"/>
    <col min="5" max="5" width="10.42578125" customWidth="1"/>
    <col min="6" max="6" width="15" customWidth="1"/>
    <col min="7" max="7" width="10.42578125" customWidth="1"/>
    <col min="8" max="8" width="15" customWidth="1"/>
    <col min="9" max="9" width="10.42578125" customWidth="1"/>
    <col min="10" max="10" width="15" customWidth="1"/>
    <col min="11" max="11" width="10.42578125" customWidth="1"/>
    <col min="12" max="12" width="15" customWidth="1"/>
    <col min="13" max="13" width="10.42578125" customWidth="1"/>
    <col min="14" max="14" width="15" customWidth="1"/>
    <col min="15" max="15" width="8.140625" customWidth="1"/>
  </cols>
  <sheetData>
    <row r="9" spans="1:15" ht="23.25" x14ac:dyDescent="0.35">
      <c r="A9" s="28" t="s">
        <v>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16.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6"/>
    </row>
    <row r="11" spans="1:15" ht="16.5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6"/>
    </row>
    <row r="12" spans="1:15" ht="17.25" x14ac:dyDescent="0.3">
      <c r="A12" s="4"/>
    </row>
    <row r="13" spans="1:15" s="1" customFormat="1" ht="15" customHeight="1" thickBot="1" x14ac:dyDescent="0.35">
      <c r="A13" s="7" t="s">
        <v>61</v>
      </c>
    </row>
    <row r="14" spans="1:15" s="1" customFormat="1" ht="27.75" customHeight="1" x14ac:dyDescent="0.2">
      <c r="A14" s="29" t="s">
        <v>56</v>
      </c>
      <c r="B14" s="32" t="s">
        <v>1</v>
      </c>
      <c r="C14" s="35" t="s">
        <v>59</v>
      </c>
      <c r="D14" s="35"/>
      <c r="E14" s="35"/>
      <c r="F14" s="35"/>
      <c r="G14" s="35"/>
      <c r="H14" s="35"/>
      <c r="I14" s="35" t="s">
        <v>58</v>
      </c>
      <c r="J14" s="35"/>
      <c r="K14" s="35"/>
      <c r="L14" s="35"/>
      <c r="M14" s="35"/>
      <c r="N14" s="35"/>
      <c r="O14" s="14" t="s">
        <v>52</v>
      </c>
    </row>
    <row r="15" spans="1:15" s="1" customFormat="1" ht="18" customHeight="1" x14ac:dyDescent="0.2">
      <c r="A15" s="30"/>
      <c r="B15" s="33"/>
      <c r="C15" s="25" t="s">
        <v>47</v>
      </c>
      <c r="D15" s="25"/>
      <c r="E15" s="25" t="s">
        <v>48</v>
      </c>
      <c r="F15" s="25"/>
      <c r="G15" s="25" t="s">
        <v>51</v>
      </c>
      <c r="H15" s="25"/>
      <c r="I15" s="25" t="s">
        <v>47</v>
      </c>
      <c r="J15" s="25"/>
      <c r="K15" s="25" t="s">
        <v>48</v>
      </c>
      <c r="L15" s="25"/>
      <c r="M15" s="25" t="s">
        <v>51</v>
      </c>
      <c r="N15" s="25"/>
      <c r="O15" s="26" t="s">
        <v>63</v>
      </c>
    </row>
    <row r="16" spans="1:15" s="1" customFormat="1" ht="28.5" customHeight="1" thickBot="1" x14ac:dyDescent="0.25">
      <c r="A16" s="31"/>
      <c r="B16" s="34"/>
      <c r="C16" s="16" t="s">
        <v>49</v>
      </c>
      <c r="D16" s="5" t="s">
        <v>50</v>
      </c>
      <c r="E16" s="16" t="s">
        <v>49</v>
      </c>
      <c r="F16" s="5" t="s">
        <v>50</v>
      </c>
      <c r="G16" s="16" t="s">
        <v>49</v>
      </c>
      <c r="H16" s="5" t="s">
        <v>50</v>
      </c>
      <c r="I16" s="16" t="s">
        <v>49</v>
      </c>
      <c r="J16" s="5" t="s">
        <v>50</v>
      </c>
      <c r="K16" s="16" t="s">
        <v>49</v>
      </c>
      <c r="L16" s="5" t="s">
        <v>50</v>
      </c>
      <c r="M16" s="16" t="s">
        <v>49</v>
      </c>
      <c r="N16" s="5" t="s">
        <v>50</v>
      </c>
      <c r="O16" s="27"/>
    </row>
    <row r="17" spans="1:15" s="1" customFormat="1" ht="17.100000000000001" customHeight="1" x14ac:dyDescent="0.2">
      <c r="A17" s="9" t="s">
        <v>2</v>
      </c>
      <c r="B17" s="11" t="s">
        <v>28</v>
      </c>
      <c r="C17" s="17">
        <v>21713</v>
      </c>
      <c r="D17" s="17">
        <v>27173063</v>
      </c>
      <c r="E17" s="17">
        <v>601</v>
      </c>
      <c r="F17" s="17">
        <v>2780756</v>
      </c>
      <c r="G17" s="17">
        <f t="shared" ref="G17:G27" si="0">C17+E17</f>
        <v>22314</v>
      </c>
      <c r="H17" s="17">
        <f t="shared" ref="H17:H27" si="1">D17+F17</f>
        <v>29953819</v>
      </c>
      <c r="I17" s="17">
        <v>21032</v>
      </c>
      <c r="J17" s="17">
        <v>32878464</v>
      </c>
      <c r="K17" s="17">
        <v>329</v>
      </c>
      <c r="L17" s="17">
        <v>2205934</v>
      </c>
      <c r="M17" s="17">
        <f t="shared" ref="M17:M27" si="2">I17+K17</f>
        <v>21361</v>
      </c>
      <c r="N17" s="17">
        <f t="shared" ref="N17:N27" si="3">J17+L17</f>
        <v>35084398</v>
      </c>
      <c r="O17" s="15">
        <f t="shared" ref="O17:O28" si="4">N17/H17*100</f>
        <v>117.12829672904147</v>
      </c>
    </row>
    <row r="18" spans="1:15" s="1" customFormat="1" ht="16.5" customHeight="1" x14ac:dyDescent="0.2">
      <c r="A18" s="9" t="s">
        <v>3</v>
      </c>
      <c r="B18" s="24" t="s">
        <v>69</v>
      </c>
      <c r="C18" s="17">
        <v>17958</v>
      </c>
      <c r="D18" s="17">
        <v>25682777</v>
      </c>
      <c r="E18" s="17">
        <v>0</v>
      </c>
      <c r="F18" s="17">
        <v>0</v>
      </c>
      <c r="G18" s="17">
        <f t="shared" si="0"/>
        <v>17958</v>
      </c>
      <c r="H18" s="17">
        <f t="shared" si="1"/>
        <v>25682777</v>
      </c>
      <c r="I18" s="17">
        <v>26320</v>
      </c>
      <c r="J18" s="17">
        <v>51196007</v>
      </c>
      <c r="K18" s="17">
        <v>0</v>
      </c>
      <c r="L18" s="17">
        <v>0</v>
      </c>
      <c r="M18" s="17">
        <f t="shared" si="2"/>
        <v>26320</v>
      </c>
      <c r="N18" s="17">
        <f t="shared" si="3"/>
        <v>51196007</v>
      </c>
      <c r="O18" s="15">
        <f t="shared" si="4"/>
        <v>199.33984163784157</v>
      </c>
    </row>
    <row r="19" spans="1:15" s="1" customFormat="1" ht="17.100000000000001" customHeight="1" x14ac:dyDescent="0.2">
      <c r="A19" s="9" t="s">
        <v>5</v>
      </c>
      <c r="B19" s="11" t="s">
        <v>29</v>
      </c>
      <c r="C19" s="17">
        <v>3000</v>
      </c>
      <c r="D19" s="17">
        <v>6203296</v>
      </c>
      <c r="E19" s="17">
        <v>0</v>
      </c>
      <c r="F19" s="17">
        <v>0</v>
      </c>
      <c r="G19" s="17">
        <f t="shared" si="0"/>
        <v>3000</v>
      </c>
      <c r="H19" s="17">
        <f t="shared" si="1"/>
        <v>6203296</v>
      </c>
      <c r="I19" s="17">
        <v>3147</v>
      </c>
      <c r="J19" s="17">
        <v>7434540</v>
      </c>
      <c r="K19" s="17">
        <v>0</v>
      </c>
      <c r="L19" s="17">
        <v>0</v>
      </c>
      <c r="M19" s="17">
        <f t="shared" si="2"/>
        <v>3147</v>
      </c>
      <c r="N19" s="17">
        <f t="shared" si="3"/>
        <v>7434540</v>
      </c>
      <c r="O19" s="15">
        <f t="shared" si="4"/>
        <v>119.84822262229629</v>
      </c>
    </row>
    <row r="20" spans="1:15" s="1" customFormat="1" ht="17.100000000000001" customHeight="1" x14ac:dyDescent="0.2">
      <c r="A20" s="9" t="s">
        <v>6</v>
      </c>
      <c r="B20" s="11" t="s">
        <v>64</v>
      </c>
      <c r="C20" s="17">
        <v>10574</v>
      </c>
      <c r="D20" s="17">
        <v>22587460</v>
      </c>
      <c r="E20" s="17">
        <v>0</v>
      </c>
      <c r="F20" s="17">
        <v>0</v>
      </c>
      <c r="G20" s="17">
        <f t="shared" si="0"/>
        <v>10574</v>
      </c>
      <c r="H20" s="17">
        <f t="shared" si="1"/>
        <v>22587460</v>
      </c>
      <c r="I20" s="17">
        <v>903</v>
      </c>
      <c r="J20" s="17">
        <v>1682342</v>
      </c>
      <c r="K20" s="17">
        <v>0</v>
      </c>
      <c r="L20" s="17">
        <v>0</v>
      </c>
      <c r="M20" s="17">
        <f t="shared" si="2"/>
        <v>903</v>
      </c>
      <c r="N20" s="17">
        <f t="shared" si="3"/>
        <v>1682342</v>
      </c>
      <c r="O20" s="15">
        <f t="shared" si="4"/>
        <v>7.4481238705015969</v>
      </c>
    </row>
    <row r="21" spans="1:15" s="1" customFormat="1" ht="16.5" customHeight="1" x14ac:dyDescent="0.2">
      <c r="A21" s="9" t="s">
        <v>7</v>
      </c>
      <c r="B21" s="11" t="s">
        <v>30</v>
      </c>
      <c r="C21" s="17">
        <v>8631</v>
      </c>
      <c r="D21" s="17">
        <v>18095328</v>
      </c>
      <c r="E21" s="17">
        <v>779</v>
      </c>
      <c r="F21" s="17">
        <v>5587382</v>
      </c>
      <c r="G21" s="17">
        <f t="shared" si="0"/>
        <v>9410</v>
      </c>
      <c r="H21" s="17">
        <f t="shared" si="1"/>
        <v>23682710</v>
      </c>
      <c r="I21" s="17">
        <v>7920</v>
      </c>
      <c r="J21" s="17">
        <v>18582411</v>
      </c>
      <c r="K21" s="17">
        <v>586</v>
      </c>
      <c r="L21" s="17">
        <v>5218153</v>
      </c>
      <c r="M21" s="17">
        <f t="shared" si="2"/>
        <v>8506</v>
      </c>
      <c r="N21" s="17">
        <f t="shared" si="3"/>
        <v>23800564</v>
      </c>
      <c r="O21" s="15">
        <f t="shared" si="4"/>
        <v>100.49763730586577</v>
      </c>
    </row>
    <row r="22" spans="1:15" s="1" customFormat="1" ht="17.100000000000001" customHeight="1" x14ac:dyDescent="0.2">
      <c r="A22" s="9" t="s">
        <v>8</v>
      </c>
      <c r="B22" s="11" t="s">
        <v>32</v>
      </c>
      <c r="C22" s="17">
        <v>14784</v>
      </c>
      <c r="D22" s="17">
        <v>27792736</v>
      </c>
      <c r="E22" s="17">
        <v>0</v>
      </c>
      <c r="F22" s="17">
        <v>0</v>
      </c>
      <c r="G22" s="17">
        <f t="shared" si="0"/>
        <v>14784</v>
      </c>
      <c r="H22" s="17">
        <f t="shared" si="1"/>
        <v>27792736</v>
      </c>
      <c r="I22" s="17">
        <v>13729</v>
      </c>
      <c r="J22" s="17">
        <v>28859383</v>
      </c>
      <c r="K22" s="17">
        <v>0</v>
      </c>
      <c r="L22" s="17">
        <v>0</v>
      </c>
      <c r="M22" s="17">
        <f t="shared" si="2"/>
        <v>13729</v>
      </c>
      <c r="N22" s="17">
        <f t="shared" si="3"/>
        <v>28859383</v>
      </c>
      <c r="O22" s="15">
        <f t="shared" si="4"/>
        <v>103.83786252638099</v>
      </c>
    </row>
    <row r="23" spans="1:15" s="1" customFormat="1" ht="16.5" customHeight="1" x14ac:dyDescent="0.2">
      <c r="A23" s="9" t="s">
        <v>9</v>
      </c>
      <c r="B23" s="11" t="s">
        <v>33</v>
      </c>
      <c r="C23" s="17">
        <v>4140</v>
      </c>
      <c r="D23" s="17">
        <v>10737299</v>
      </c>
      <c r="E23" s="17">
        <v>2228</v>
      </c>
      <c r="F23" s="17">
        <v>21745116</v>
      </c>
      <c r="G23" s="17">
        <f t="shared" si="0"/>
        <v>6368</v>
      </c>
      <c r="H23" s="17">
        <f t="shared" si="1"/>
        <v>32482415</v>
      </c>
      <c r="I23" s="17">
        <v>6377</v>
      </c>
      <c r="J23" s="17">
        <v>10963645</v>
      </c>
      <c r="K23" s="17">
        <v>2740</v>
      </c>
      <c r="L23" s="17">
        <v>23583226</v>
      </c>
      <c r="M23" s="17">
        <f t="shared" si="2"/>
        <v>9117</v>
      </c>
      <c r="N23" s="17">
        <f t="shared" si="3"/>
        <v>34546871</v>
      </c>
      <c r="O23" s="15">
        <f t="shared" si="4"/>
        <v>106.35561118223507</v>
      </c>
    </row>
    <row r="24" spans="1:15" s="1" customFormat="1" ht="17.100000000000001" customHeight="1" x14ac:dyDescent="0.2">
      <c r="A24" s="9" t="s">
        <v>10</v>
      </c>
      <c r="B24" s="11" t="s">
        <v>39</v>
      </c>
      <c r="C24" s="17">
        <v>14072</v>
      </c>
      <c r="D24" s="17">
        <v>29756648</v>
      </c>
      <c r="E24" s="17">
        <v>870</v>
      </c>
      <c r="F24" s="17">
        <v>3426792</v>
      </c>
      <c r="G24" s="17">
        <f t="shared" si="0"/>
        <v>14942</v>
      </c>
      <c r="H24" s="17">
        <f t="shared" si="1"/>
        <v>33183440</v>
      </c>
      <c r="I24" s="17">
        <v>12065</v>
      </c>
      <c r="J24" s="17">
        <v>32075885</v>
      </c>
      <c r="K24" s="17">
        <v>718</v>
      </c>
      <c r="L24" s="17">
        <v>2861253</v>
      </c>
      <c r="M24" s="17">
        <f t="shared" si="2"/>
        <v>12783</v>
      </c>
      <c r="N24" s="17">
        <f t="shared" si="3"/>
        <v>34937138</v>
      </c>
      <c r="O24" s="15">
        <f t="shared" si="4"/>
        <v>105.2848589537432</v>
      </c>
    </row>
    <row r="25" spans="1:15" s="1" customFormat="1" ht="17.100000000000001" customHeight="1" x14ac:dyDescent="0.2">
      <c r="A25" s="9" t="s">
        <v>11</v>
      </c>
      <c r="B25" s="11" t="s">
        <v>36</v>
      </c>
      <c r="C25" s="17">
        <v>10198</v>
      </c>
      <c r="D25" s="17">
        <v>17214899</v>
      </c>
      <c r="E25" s="17">
        <v>5015</v>
      </c>
      <c r="F25" s="17">
        <v>9577488</v>
      </c>
      <c r="G25" s="17">
        <f t="shared" si="0"/>
        <v>15213</v>
      </c>
      <c r="H25" s="17">
        <f t="shared" si="1"/>
        <v>26792387</v>
      </c>
      <c r="I25" s="17">
        <v>12185</v>
      </c>
      <c r="J25" s="17">
        <v>15746915</v>
      </c>
      <c r="K25" s="17">
        <v>6232</v>
      </c>
      <c r="L25" s="17">
        <v>11764988</v>
      </c>
      <c r="M25" s="17">
        <f t="shared" si="2"/>
        <v>18417</v>
      </c>
      <c r="N25" s="17">
        <f t="shared" si="3"/>
        <v>27511903</v>
      </c>
      <c r="O25" s="15">
        <f t="shared" si="4"/>
        <v>102.68552406323484</v>
      </c>
    </row>
    <row r="26" spans="1:15" s="1" customFormat="1" ht="17.100000000000001" customHeight="1" x14ac:dyDescent="0.2">
      <c r="A26" s="9" t="s">
        <v>12</v>
      </c>
      <c r="B26" s="11" t="s">
        <v>37</v>
      </c>
      <c r="C26" s="17">
        <v>19630</v>
      </c>
      <c r="D26" s="17">
        <v>13203480</v>
      </c>
      <c r="E26" s="17">
        <v>4962</v>
      </c>
      <c r="F26" s="17">
        <v>26328141</v>
      </c>
      <c r="G26" s="17">
        <f t="shared" si="0"/>
        <v>24592</v>
      </c>
      <c r="H26" s="17">
        <f t="shared" si="1"/>
        <v>39531621</v>
      </c>
      <c r="I26" s="17">
        <v>19975</v>
      </c>
      <c r="J26" s="17">
        <v>18671426</v>
      </c>
      <c r="K26" s="17">
        <v>3831</v>
      </c>
      <c r="L26" s="17">
        <v>25187548</v>
      </c>
      <c r="M26" s="17">
        <f t="shared" si="2"/>
        <v>23806</v>
      </c>
      <c r="N26" s="17">
        <f t="shared" si="3"/>
        <v>43858974</v>
      </c>
      <c r="O26" s="15">
        <f t="shared" si="4"/>
        <v>110.94656098215654</v>
      </c>
    </row>
    <row r="27" spans="1:15" s="1" customFormat="1" ht="17.100000000000001" customHeight="1" x14ac:dyDescent="0.2">
      <c r="A27" s="9" t="s">
        <v>13</v>
      </c>
      <c r="B27" s="11" t="s">
        <v>40</v>
      </c>
      <c r="C27" s="23">
        <v>539</v>
      </c>
      <c r="D27" s="17">
        <v>336366</v>
      </c>
      <c r="E27" s="17">
        <v>4126</v>
      </c>
      <c r="F27" s="17">
        <v>20589989</v>
      </c>
      <c r="G27" s="17">
        <f t="shared" si="0"/>
        <v>4665</v>
      </c>
      <c r="H27" s="17">
        <f t="shared" si="1"/>
        <v>20926355</v>
      </c>
      <c r="I27" s="23">
        <v>450</v>
      </c>
      <c r="J27" s="17">
        <v>533590</v>
      </c>
      <c r="K27" s="17">
        <v>3387</v>
      </c>
      <c r="L27" s="17">
        <v>20781592</v>
      </c>
      <c r="M27" s="17">
        <f t="shared" si="2"/>
        <v>3837</v>
      </c>
      <c r="N27" s="17">
        <f t="shared" si="3"/>
        <v>21315182</v>
      </c>
      <c r="O27" s="15">
        <f t="shared" si="4"/>
        <v>101.85807322871088</v>
      </c>
    </row>
    <row r="28" spans="1:15" s="1" customFormat="1" ht="17.100000000000001" customHeight="1" x14ac:dyDescent="0.2">
      <c r="A28" s="18"/>
      <c r="B28" s="21" t="s">
        <v>4</v>
      </c>
      <c r="C28" s="20">
        <f t="shared" ref="C28:M28" si="5">SUM(C17:C27)</f>
        <v>125239</v>
      </c>
      <c r="D28" s="20">
        <f t="shared" si="5"/>
        <v>198783352</v>
      </c>
      <c r="E28" s="20">
        <f t="shared" si="5"/>
        <v>18581</v>
      </c>
      <c r="F28" s="20">
        <f t="shared" si="5"/>
        <v>90035664</v>
      </c>
      <c r="G28" s="20">
        <f t="shared" si="5"/>
        <v>143820</v>
      </c>
      <c r="H28" s="20">
        <f>SUM(H17:H27)</f>
        <v>288819016</v>
      </c>
      <c r="I28" s="20">
        <f t="shared" si="5"/>
        <v>124103</v>
      </c>
      <c r="J28" s="20">
        <f>SUM(J17:J27)</f>
        <v>218624608</v>
      </c>
      <c r="K28" s="20">
        <f>SUM(K17:K27)</f>
        <v>17823</v>
      </c>
      <c r="L28" s="20">
        <f t="shared" si="5"/>
        <v>91602694</v>
      </c>
      <c r="M28" s="20">
        <f t="shared" si="5"/>
        <v>141926</v>
      </c>
      <c r="N28" s="20">
        <f>SUM(N17:N27)</f>
        <v>310227302</v>
      </c>
      <c r="O28" s="22">
        <f t="shared" si="4"/>
        <v>107.41235334726021</v>
      </c>
    </row>
    <row r="30" spans="1:15" x14ac:dyDescent="0.25">
      <c r="B30" s="2"/>
      <c r="C30" s="3"/>
      <c r="E30" s="3"/>
      <c r="I30" s="3"/>
      <c r="K30" s="3"/>
    </row>
    <row r="31" spans="1:15" x14ac:dyDescent="0.25">
      <c r="A31" s="10" t="s">
        <v>57</v>
      </c>
      <c r="C31" s="8"/>
      <c r="E31" s="8"/>
      <c r="I31" s="8"/>
      <c r="K31" s="8"/>
    </row>
    <row r="32" spans="1:15" x14ac:dyDescent="0.25">
      <c r="A32" s="10"/>
      <c r="C32" s="8"/>
      <c r="E32" s="8"/>
      <c r="I32" s="8"/>
      <c r="K32" s="8"/>
    </row>
    <row r="33" spans="1:1" ht="14.45" customHeight="1" x14ac:dyDescent="0.25">
      <c r="A33" s="10" t="s">
        <v>68</v>
      </c>
    </row>
    <row r="35" spans="1:1" x14ac:dyDescent="0.25">
      <c r="A35" s="10" t="s">
        <v>65</v>
      </c>
    </row>
    <row r="37" spans="1:1" x14ac:dyDescent="0.25">
      <c r="A37" s="10" t="s">
        <v>66</v>
      </c>
    </row>
  </sheetData>
  <sortState xmlns:xlrd2="http://schemas.microsoft.com/office/spreadsheetml/2017/richdata2" ref="A17:O27">
    <sortCondition ref="B17:B27"/>
  </sortState>
  <mergeCells count="12">
    <mergeCell ref="M15:N15"/>
    <mergeCell ref="O15:O16"/>
    <mergeCell ref="A9:O9"/>
    <mergeCell ref="A14:A16"/>
    <mergeCell ref="B14:B16"/>
    <mergeCell ref="C14:H14"/>
    <mergeCell ref="I14:N14"/>
    <mergeCell ref="C15:D15"/>
    <mergeCell ref="E15:F15"/>
    <mergeCell ref="G15:H15"/>
    <mergeCell ref="I15:J15"/>
    <mergeCell ref="K15:L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31.12.2023.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O39"/>
  <sheetViews>
    <sheetView showGridLines="0" showRuler="0" view="pageLayout" zoomScale="60" zoomScaleNormal="70" zoomScalePageLayoutView="60" workbookViewId="0">
      <selection activeCell="A9" sqref="A9:O9"/>
    </sheetView>
  </sheetViews>
  <sheetFormatPr defaultColWidth="9.140625" defaultRowHeight="15" x14ac:dyDescent="0.25"/>
  <cols>
    <col min="1" max="1" width="4.5703125" customWidth="1"/>
    <col min="2" max="2" width="27" customWidth="1"/>
    <col min="3" max="3" width="10" customWidth="1"/>
    <col min="4" max="4" width="15" customWidth="1"/>
    <col min="5" max="5" width="10" customWidth="1"/>
    <col min="6" max="6" width="15" customWidth="1"/>
    <col min="7" max="7" width="10" customWidth="1"/>
    <col min="8" max="8" width="15" customWidth="1"/>
    <col min="9" max="9" width="10" customWidth="1"/>
    <col min="10" max="10" width="14.85546875" customWidth="1"/>
    <col min="11" max="11" width="10" customWidth="1"/>
    <col min="12" max="12" width="15" customWidth="1"/>
    <col min="13" max="13" width="10" customWidth="1"/>
    <col min="14" max="14" width="14.85546875" customWidth="1"/>
    <col min="15" max="15" width="8.140625" customWidth="1"/>
  </cols>
  <sheetData>
    <row r="9" spans="1:15" ht="23.25" x14ac:dyDescent="0.35">
      <c r="A9" s="28" t="s">
        <v>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16.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6"/>
    </row>
    <row r="11" spans="1:15" ht="16.5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6"/>
    </row>
    <row r="12" spans="1:15" ht="17.25" x14ac:dyDescent="0.3">
      <c r="A12" s="4"/>
    </row>
    <row r="13" spans="1:15" s="1" customFormat="1" ht="15" customHeight="1" thickBot="1" x14ac:dyDescent="0.35">
      <c r="A13" s="7" t="s">
        <v>62</v>
      </c>
    </row>
    <row r="14" spans="1:15" s="1" customFormat="1" ht="27.75" customHeight="1" x14ac:dyDescent="0.2">
      <c r="A14" s="29" t="s">
        <v>56</v>
      </c>
      <c r="B14" s="32" t="s">
        <v>1</v>
      </c>
      <c r="C14" s="35" t="s">
        <v>59</v>
      </c>
      <c r="D14" s="35"/>
      <c r="E14" s="35"/>
      <c r="F14" s="35"/>
      <c r="G14" s="35"/>
      <c r="H14" s="35"/>
      <c r="I14" s="35" t="s">
        <v>58</v>
      </c>
      <c r="J14" s="35"/>
      <c r="K14" s="35"/>
      <c r="L14" s="35"/>
      <c r="M14" s="35"/>
      <c r="N14" s="35"/>
      <c r="O14" s="14" t="s">
        <v>52</v>
      </c>
    </row>
    <row r="15" spans="1:15" s="1" customFormat="1" ht="18" customHeight="1" x14ac:dyDescent="0.2">
      <c r="A15" s="30"/>
      <c r="B15" s="33"/>
      <c r="C15" s="25" t="s">
        <v>47</v>
      </c>
      <c r="D15" s="25"/>
      <c r="E15" s="25" t="s">
        <v>48</v>
      </c>
      <c r="F15" s="25"/>
      <c r="G15" s="25" t="s">
        <v>51</v>
      </c>
      <c r="H15" s="25"/>
      <c r="I15" s="25" t="s">
        <v>47</v>
      </c>
      <c r="J15" s="25"/>
      <c r="K15" s="25" t="s">
        <v>48</v>
      </c>
      <c r="L15" s="25"/>
      <c r="M15" s="25" t="s">
        <v>51</v>
      </c>
      <c r="N15" s="25"/>
      <c r="O15" s="26" t="s">
        <v>63</v>
      </c>
    </row>
    <row r="16" spans="1:15" s="1" customFormat="1" ht="28.5" customHeight="1" thickBot="1" x14ac:dyDescent="0.25">
      <c r="A16" s="31"/>
      <c r="B16" s="34"/>
      <c r="C16" s="16" t="s">
        <v>49</v>
      </c>
      <c r="D16" s="5" t="s">
        <v>50</v>
      </c>
      <c r="E16" s="16" t="s">
        <v>49</v>
      </c>
      <c r="F16" s="5" t="s">
        <v>50</v>
      </c>
      <c r="G16" s="16" t="s">
        <v>49</v>
      </c>
      <c r="H16" s="5" t="s">
        <v>50</v>
      </c>
      <c r="I16" s="16" t="s">
        <v>49</v>
      </c>
      <c r="J16" s="5" t="s">
        <v>50</v>
      </c>
      <c r="K16" s="16" t="s">
        <v>49</v>
      </c>
      <c r="L16" s="5" t="s">
        <v>50</v>
      </c>
      <c r="M16" s="16" t="s">
        <v>49</v>
      </c>
      <c r="N16" s="5" t="s">
        <v>50</v>
      </c>
      <c r="O16" s="27"/>
    </row>
    <row r="17" spans="1:15" s="1" customFormat="1" ht="17.100000000000001" customHeight="1" x14ac:dyDescent="0.2">
      <c r="A17" s="9" t="s">
        <v>2</v>
      </c>
      <c r="B17" s="11" t="s">
        <v>67</v>
      </c>
      <c r="C17" s="17">
        <v>2181</v>
      </c>
      <c r="D17" s="17">
        <v>7551953.0199999996</v>
      </c>
      <c r="E17" s="17">
        <v>0</v>
      </c>
      <c r="F17" s="17">
        <v>0</v>
      </c>
      <c r="G17" s="17">
        <f t="shared" ref="G17:G30" si="0">C17+E17</f>
        <v>2181</v>
      </c>
      <c r="H17" s="17">
        <f t="shared" ref="H17:H30" si="1">D17+F17</f>
        <v>7551953.0199999996</v>
      </c>
      <c r="I17" s="17">
        <v>2160</v>
      </c>
      <c r="J17" s="17">
        <v>7642831</v>
      </c>
      <c r="K17" s="17">
        <v>0</v>
      </c>
      <c r="L17" s="17">
        <v>0</v>
      </c>
      <c r="M17" s="17">
        <f>I17+K17</f>
        <v>2160</v>
      </c>
      <c r="N17" s="17">
        <f>J17+L17</f>
        <v>7642831</v>
      </c>
      <c r="O17" s="15">
        <f t="shared" ref="O17:O30" si="2">N17/H17*100</f>
        <v>101.20337056863735</v>
      </c>
    </row>
    <row r="18" spans="1:15" s="1" customFormat="1" ht="16.5" customHeight="1" x14ac:dyDescent="0.2">
      <c r="A18" s="9" t="s">
        <v>3</v>
      </c>
      <c r="B18" s="11" t="s">
        <v>53</v>
      </c>
      <c r="C18" s="17">
        <v>3301</v>
      </c>
      <c r="D18" s="17">
        <v>9430711.4100000001</v>
      </c>
      <c r="E18" s="17">
        <v>0</v>
      </c>
      <c r="F18" s="17">
        <v>0</v>
      </c>
      <c r="G18" s="17">
        <f t="shared" si="0"/>
        <v>3301</v>
      </c>
      <c r="H18" s="17">
        <f t="shared" si="1"/>
        <v>9430711.4100000001</v>
      </c>
      <c r="I18" s="17">
        <v>3251</v>
      </c>
      <c r="J18" s="17">
        <v>9325815</v>
      </c>
      <c r="K18" s="17">
        <v>0</v>
      </c>
      <c r="L18" s="17">
        <v>0</v>
      </c>
      <c r="M18" s="17">
        <f t="shared" ref="M18:M30" si="3">I18+K18</f>
        <v>3251</v>
      </c>
      <c r="N18" s="17">
        <f t="shared" ref="N18:N30" si="4">J18+L18</f>
        <v>9325815</v>
      </c>
      <c r="O18" s="15">
        <f t="shared" si="2"/>
        <v>98.887714771032307</v>
      </c>
    </row>
    <row r="19" spans="1:15" s="1" customFormat="1" ht="17.100000000000001" customHeight="1" x14ac:dyDescent="0.2">
      <c r="A19" s="9" t="s">
        <v>5</v>
      </c>
      <c r="B19" s="11" t="s">
        <v>31</v>
      </c>
      <c r="C19" s="17">
        <v>4744</v>
      </c>
      <c r="D19" s="17">
        <v>12814384.399900001</v>
      </c>
      <c r="E19" s="17">
        <v>1</v>
      </c>
      <c r="F19" s="17">
        <v>340</v>
      </c>
      <c r="G19" s="17">
        <f t="shared" si="0"/>
        <v>4745</v>
      </c>
      <c r="H19" s="17">
        <f t="shared" si="1"/>
        <v>12814724.399900001</v>
      </c>
      <c r="I19" s="17">
        <v>4878</v>
      </c>
      <c r="J19" s="17">
        <v>13097977</v>
      </c>
      <c r="K19" s="17">
        <v>0</v>
      </c>
      <c r="L19" s="17">
        <v>0</v>
      </c>
      <c r="M19" s="17">
        <f t="shared" si="3"/>
        <v>4878</v>
      </c>
      <c r="N19" s="17">
        <f t="shared" si="4"/>
        <v>13097977</v>
      </c>
      <c r="O19" s="15">
        <f t="shared" si="2"/>
        <v>102.2103682549912</v>
      </c>
    </row>
    <row r="20" spans="1:15" s="1" customFormat="1" ht="17.100000000000001" customHeight="1" x14ac:dyDescent="0.2">
      <c r="A20" s="9" t="s">
        <v>6</v>
      </c>
      <c r="B20" s="11" t="s">
        <v>46</v>
      </c>
      <c r="C20" s="17">
        <v>1311</v>
      </c>
      <c r="D20" s="17">
        <v>3587765.5</v>
      </c>
      <c r="E20" s="17">
        <v>0</v>
      </c>
      <c r="F20" s="17">
        <v>0</v>
      </c>
      <c r="G20" s="17">
        <f t="shared" si="0"/>
        <v>1311</v>
      </c>
      <c r="H20" s="17">
        <f t="shared" si="1"/>
        <v>3587765.5</v>
      </c>
      <c r="I20" s="17">
        <v>1304</v>
      </c>
      <c r="J20" s="17">
        <v>4081057</v>
      </c>
      <c r="K20" s="17">
        <v>0</v>
      </c>
      <c r="L20" s="17">
        <v>0</v>
      </c>
      <c r="M20" s="17">
        <f t="shared" si="3"/>
        <v>1304</v>
      </c>
      <c r="N20" s="17">
        <f t="shared" si="4"/>
        <v>4081057</v>
      </c>
      <c r="O20" s="15">
        <f t="shared" si="2"/>
        <v>113.74926817262723</v>
      </c>
    </row>
    <row r="21" spans="1:15" s="1" customFormat="1" ht="17.100000000000001" customHeight="1" x14ac:dyDescent="0.2">
      <c r="A21" s="9" t="s">
        <v>7</v>
      </c>
      <c r="B21" s="11" t="s">
        <v>42</v>
      </c>
      <c r="C21" s="17">
        <v>1186</v>
      </c>
      <c r="D21" s="17">
        <v>4819462.7</v>
      </c>
      <c r="E21" s="17">
        <v>1903</v>
      </c>
      <c r="F21" s="17">
        <v>12776234.359999999</v>
      </c>
      <c r="G21" s="17">
        <f t="shared" si="0"/>
        <v>3089</v>
      </c>
      <c r="H21" s="17">
        <f t="shared" si="1"/>
        <v>17595697.059999999</v>
      </c>
      <c r="I21" s="17">
        <v>1322</v>
      </c>
      <c r="J21" s="17">
        <v>6404182</v>
      </c>
      <c r="K21" s="17">
        <v>2148</v>
      </c>
      <c r="L21" s="17">
        <v>15302254</v>
      </c>
      <c r="M21" s="17">
        <f t="shared" si="3"/>
        <v>3470</v>
      </c>
      <c r="N21" s="17">
        <f t="shared" si="4"/>
        <v>21706436</v>
      </c>
      <c r="O21" s="15">
        <f t="shared" si="2"/>
        <v>123.36218295861023</v>
      </c>
    </row>
    <row r="22" spans="1:15" s="1" customFormat="1" ht="16.5" customHeight="1" x14ac:dyDescent="0.2">
      <c r="A22" s="9" t="s">
        <v>8</v>
      </c>
      <c r="B22" s="11" t="s">
        <v>43</v>
      </c>
      <c r="C22" s="17">
        <v>498</v>
      </c>
      <c r="D22" s="17">
        <v>1690699.04</v>
      </c>
      <c r="E22" s="17">
        <v>0</v>
      </c>
      <c r="F22" s="17">
        <v>0</v>
      </c>
      <c r="G22" s="17">
        <f t="shared" si="0"/>
        <v>498</v>
      </c>
      <c r="H22" s="17">
        <f t="shared" si="1"/>
        <v>1690699.04</v>
      </c>
      <c r="I22" s="17">
        <v>597</v>
      </c>
      <c r="J22" s="17">
        <v>2179949</v>
      </c>
      <c r="K22" s="17">
        <v>0</v>
      </c>
      <c r="L22" s="17">
        <v>0</v>
      </c>
      <c r="M22" s="17">
        <f t="shared" si="3"/>
        <v>597</v>
      </c>
      <c r="N22" s="17">
        <f t="shared" si="4"/>
        <v>2179949</v>
      </c>
      <c r="O22" s="15">
        <f t="shared" si="2"/>
        <v>128.93773217023886</v>
      </c>
    </row>
    <row r="23" spans="1:15" s="1" customFormat="1" ht="17.100000000000001" customHeight="1" x14ac:dyDescent="0.2">
      <c r="A23" s="9" t="s">
        <v>9</v>
      </c>
      <c r="B23" s="11" t="s">
        <v>34</v>
      </c>
      <c r="C23" s="17">
        <v>2372</v>
      </c>
      <c r="D23" s="17">
        <v>7014518.0899999999</v>
      </c>
      <c r="E23" s="17">
        <v>0</v>
      </c>
      <c r="F23" s="17">
        <v>0</v>
      </c>
      <c r="G23" s="17">
        <f t="shared" si="0"/>
        <v>2372</v>
      </c>
      <c r="H23" s="17">
        <f t="shared" si="1"/>
        <v>7014518.0899999999</v>
      </c>
      <c r="I23" s="17">
        <v>2910</v>
      </c>
      <c r="J23" s="17">
        <v>7787094</v>
      </c>
      <c r="K23" s="17">
        <v>0</v>
      </c>
      <c r="L23" s="17">
        <v>0</v>
      </c>
      <c r="M23" s="17">
        <f t="shared" si="3"/>
        <v>2910</v>
      </c>
      <c r="N23" s="17">
        <f t="shared" si="4"/>
        <v>7787094</v>
      </c>
      <c r="O23" s="15">
        <f t="shared" si="2"/>
        <v>111.01395562870377</v>
      </c>
    </row>
    <row r="24" spans="1:15" s="1" customFormat="1" ht="16.5" customHeight="1" x14ac:dyDescent="0.2">
      <c r="A24" s="9" t="s">
        <v>10</v>
      </c>
      <c r="B24" s="11" t="s">
        <v>44</v>
      </c>
      <c r="C24" s="17">
        <v>1616</v>
      </c>
      <c r="D24" s="17">
        <v>4775559.68</v>
      </c>
      <c r="E24" s="17">
        <v>0</v>
      </c>
      <c r="F24" s="17">
        <v>0</v>
      </c>
      <c r="G24" s="17">
        <f t="shared" si="0"/>
        <v>1616</v>
      </c>
      <c r="H24" s="17">
        <f t="shared" si="1"/>
        <v>4775559.68</v>
      </c>
      <c r="I24" s="17">
        <v>1700</v>
      </c>
      <c r="J24" s="17">
        <v>6283926</v>
      </c>
      <c r="K24" s="17">
        <v>0</v>
      </c>
      <c r="L24" s="17">
        <v>0</v>
      </c>
      <c r="M24" s="17">
        <f t="shared" si="3"/>
        <v>1700</v>
      </c>
      <c r="N24" s="17">
        <f t="shared" si="4"/>
        <v>6283926</v>
      </c>
      <c r="O24" s="15">
        <f t="shared" si="2"/>
        <v>131.58512134854107</v>
      </c>
    </row>
    <row r="25" spans="1:15" s="1" customFormat="1" ht="17.100000000000001" customHeight="1" x14ac:dyDescent="0.2">
      <c r="A25" s="9" t="s">
        <v>11</v>
      </c>
      <c r="B25" s="11" t="s">
        <v>35</v>
      </c>
      <c r="C25" s="17">
        <v>4307</v>
      </c>
      <c r="D25" s="17">
        <v>11022953.540000001</v>
      </c>
      <c r="E25" s="17">
        <v>0</v>
      </c>
      <c r="F25" s="17">
        <v>0</v>
      </c>
      <c r="G25" s="17">
        <f t="shared" si="0"/>
        <v>4307</v>
      </c>
      <c r="H25" s="17">
        <f t="shared" si="1"/>
        <v>11022953.540000001</v>
      </c>
      <c r="I25" s="17">
        <v>4269</v>
      </c>
      <c r="J25" s="17">
        <v>10604269</v>
      </c>
      <c r="K25" s="17">
        <v>0</v>
      </c>
      <c r="L25" s="17">
        <v>0</v>
      </c>
      <c r="M25" s="17">
        <f t="shared" si="3"/>
        <v>4269</v>
      </c>
      <c r="N25" s="17">
        <f t="shared" si="4"/>
        <v>10604269</v>
      </c>
      <c r="O25" s="15">
        <f t="shared" si="2"/>
        <v>96.201702760692214</v>
      </c>
    </row>
    <row r="26" spans="1:15" s="1" customFormat="1" ht="16.5" customHeight="1" x14ac:dyDescent="0.2">
      <c r="A26" s="9" t="s">
        <v>12</v>
      </c>
      <c r="B26" s="11" t="s">
        <v>41</v>
      </c>
      <c r="C26" s="17">
        <v>1361</v>
      </c>
      <c r="D26" s="17">
        <v>4244655.34</v>
      </c>
      <c r="E26" s="17">
        <v>0</v>
      </c>
      <c r="F26" s="17">
        <v>0</v>
      </c>
      <c r="G26" s="17">
        <f t="shared" si="0"/>
        <v>1361</v>
      </c>
      <c r="H26" s="17">
        <f t="shared" si="1"/>
        <v>4244655.34</v>
      </c>
      <c r="I26" s="17">
        <v>1118</v>
      </c>
      <c r="J26" s="17">
        <v>3885077</v>
      </c>
      <c r="K26" s="17">
        <v>0</v>
      </c>
      <c r="L26" s="17">
        <v>0</v>
      </c>
      <c r="M26" s="17">
        <f t="shared" si="3"/>
        <v>1118</v>
      </c>
      <c r="N26" s="17">
        <f t="shared" si="4"/>
        <v>3885077</v>
      </c>
      <c r="O26" s="15">
        <f t="shared" si="2"/>
        <v>91.528679923397505</v>
      </c>
    </row>
    <row r="27" spans="1:15" s="1" customFormat="1" ht="17.100000000000001" customHeight="1" x14ac:dyDescent="0.2">
      <c r="A27" s="9" t="s">
        <v>13</v>
      </c>
      <c r="B27" s="11" t="s">
        <v>55</v>
      </c>
      <c r="C27" s="17">
        <v>1730</v>
      </c>
      <c r="D27" s="17">
        <v>4699638.75</v>
      </c>
      <c r="E27" s="17">
        <v>0</v>
      </c>
      <c r="F27" s="17">
        <v>0</v>
      </c>
      <c r="G27" s="17">
        <f t="shared" si="0"/>
        <v>1730</v>
      </c>
      <c r="H27" s="17">
        <f t="shared" si="1"/>
        <v>4699638.75</v>
      </c>
      <c r="I27" s="17">
        <v>2115</v>
      </c>
      <c r="J27" s="17">
        <v>5803000</v>
      </c>
      <c r="K27" s="17">
        <v>0</v>
      </c>
      <c r="L27" s="17">
        <v>0</v>
      </c>
      <c r="M27" s="17">
        <f t="shared" si="3"/>
        <v>2115</v>
      </c>
      <c r="N27" s="17">
        <f t="shared" si="4"/>
        <v>5803000</v>
      </c>
      <c r="O27" s="15">
        <f t="shared" si="2"/>
        <v>123.4775758030338</v>
      </c>
    </row>
    <row r="28" spans="1:15" s="1" customFormat="1" ht="16.5" customHeight="1" x14ac:dyDescent="0.2">
      <c r="A28" s="9" t="s">
        <v>14</v>
      </c>
      <c r="B28" s="11" t="s">
        <v>54</v>
      </c>
      <c r="C28" s="17">
        <v>322</v>
      </c>
      <c r="D28" s="17">
        <v>1001536.76</v>
      </c>
      <c r="E28" s="17">
        <v>0</v>
      </c>
      <c r="F28" s="17">
        <v>0</v>
      </c>
      <c r="G28" s="17">
        <f t="shared" si="0"/>
        <v>322</v>
      </c>
      <c r="H28" s="17">
        <f t="shared" si="1"/>
        <v>1001536.76</v>
      </c>
      <c r="I28" s="17">
        <v>315</v>
      </c>
      <c r="J28" s="17">
        <v>1126836</v>
      </c>
      <c r="K28" s="17">
        <v>0</v>
      </c>
      <c r="L28" s="17">
        <v>0</v>
      </c>
      <c r="M28" s="17">
        <f t="shared" si="3"/>
        <v>315</v>
      </c>
      <c r="N28" s="17">
        <f t="shared" si="4"/>
        <v>1126836</v>
      </c>
      <c r="O28" s="15">
        <f t="shared" si="2"/>
        <v>112.51069805964985</v>
      </c>
    </row>
    <row r="29" spans="1:15" s="1" customFormat="1" ht="17.100000000000001" customHeight="1" x14ac:dyDescent="0.2">
      <c r="A29" s="9" t="s">
        <v>15</v>
      </c>
      <c r="B29" s="11" t="s">
        <v>45</v>
      </c>
      <c r="C29" s="17">
        <v>1822</v>
      </c>
      <c r="D29" s="17">
        <v>5228051.2598999999</v>
      </c>
      <c r="E29" s="17">
        <v>0</v>
      </c>
      <c r="F29" s="17">
        <v>0</v>
      </c>
      <c r="G29" s="17">
        <f t="shared" si="0"/>
        <v>1822</v>
      </c>
      <c r="H29" s="17">
        <f t="shared" si="1"/>
        <v>5228051.2598999999</v>
      </c>
      <c r="I29" s="17">
        <v>2251</v>
      </c>
      <c r="J29" s="17">
        <v>5306274</v>
      </c>
      <c r="K29" s="17">
        <v>0</v>
      </c>
      <c r="L29" s="17">
        <v>0</v>
      </c>
      <c r="M29" s="17">
        <f t="shared" si="3"/>
        <v>2251</v>
      </c>
      <c r="N29" s="17">
        <f t="shared" si="4"/>
        <v>5306274</v>
      </c>
      <c r="O29" s="15">
        <f t="shared" si="2"/>
        <v>101.49621218712947</v>
      </c>
    </row>
    <row r="30" spans="1:15" s="1" customFormat="1" ht="17.100000000000001" customHeight="1" x14ac:dyDescent="0.2">
      <c r="A30" s="9" t="s">
        <v>16</v>
      </c>
      <c r="B30" s="11" t="s">
        <v>38</v>
      </c>
      <c r="C30" s="17">
        <v>4953</v>
      </c>
      <c r="D30" s="17">
        <v>16670103.23</v>
      </c>
      <c r="E30" s="17">
        <v>362</v>
      </c>
      <c r="F30" s="17">
        <v>2480626.5300000003</v>
      </c>
      <c r="G30" s="17">
        <f t="shared" si="0"/>
        <v>5315</v>
      </c>
      <c r="H30" s="17">
        <f t="shared" si="1"/>
        <v>19150729.760000002</v>
      </c>
      <c r="I30" s="17">
        <v>5291</v>
      </c>
      <c r="J30" s="17">
        <v>18582540</v>
      </c>
      <c r="K30" s="17">
        <v>328</v>
      </c>
      <c r="L30" s="17">
        <v>1720399</v>
      </c>
      <c r="M30" s="17">
        <f t="shared" si="3"/>
        <v>5619</v>
      </c>
      <c r="N30" s="17">
        <f t="shared" si="4"/>
        <v>20302939</v>
      </c>
      <c r="O30" s="15">
        <f t="shared" si="2"/>
        <v>106.01652915810347</v>
      </c>
    </row>
    <row r="31" spans="1:15" s="1" customFormat="1" ht="17.100000000000001" customHeight="1" x14ac:dyDescent="0.2">
      <c r="A31" s="18"/>
      <c r="B31" s="21" t="s">
        <v>4</v>
      </c>
      <c r="C31" s="20">
        <f t="shared" ref="C31:N31" si="5">SUM(C17:C30)</f>
        <v>31704</v>
      </c>
      <c r="D31" s="20">
        <f t="shared" si="5"/>
        <v>94551992.71980001</v>
      </c>
      <c r="E31" s="20">
        <f t="shared" si="5"/>
        <v>2266</v>
      </c>
      <c r="F31" s="20">
        <f t="shared" si="5"/>
        <v>15257200.890000001</v>
      </c>
      <c r="G31" s="20">
        <f t="shared" si="5"/>
        <v>33970</v>
      </c>
      <c r="H31" s="20">
        <f t="shared" si="5"/>
        <v>109809193.60980001</v>
      </c>
      <c r="I31" s="20">
        <f t="shared" si="5"/>
        <v>33481</v>
      </c>
      <c r="J31" s="20">
        <f>SUM(J17:J30)</f>
        <v>102110827</v>
      </c>
      <c r="K31" s="20">
        <f t="shared" si="5"/>
        <v>2476</v>
      </c>
      <c r="L31" s="20">
        <f t="shared" si="5"/>
        <v>17022653</v>
      </c>
      <c r="M31" s="20">
        <f t="shared" si="5"/>
        <v>35957</v>
      </c>
      <c r="N31" s="20">
        <f t="shared" si="5"/>
        <v>119133480</v>
      </c>
      <c r="O31" s="22">
        <f>N31/H31*100</f>
        <v>108.49135312233804</v>
      </c>
    </row>
    <row r="32" spans="1:15" x14ac:dyDescent="0.25">
      <c r="C32" s="17"/>
      <c r="L32" s="17"/>
    </row>
    <row r="33" spans="1:11" x14ac:dyDescent="0.25">
      <c r="B33" s="2"/>
      <c r="C33" s="3"/>
      <c r="E33" s="3"/>
      <c r="I33" s="3"/>
      <c r="K33" s="3"/>
    </row>
    <row r="34" spans="1:11" x14ac:dyDescent="0.25">
      <c r="A34" s="10" t="s">
        <v>57</v>
      </c>
      <c r="C34" s="8"/>
      <c r="E34" s="8"/>
      <c r="I34" s="8"/>
      <c r="K34" s="8"/>
    </row>
    <row r="35" spans="1:11" x14ac:dyDescent="0.25">
      <c r="A35" s="10"/>
      <c r="C35" s="8"/>
      <c r="E35" s="8"/>
      <c r="I35" s="8"/>
      <c r="K35" s="8"/>
    </row>
    <row r="36" spans="1:11" ht="14.45" customHeight="1" x14ac:dyDescent="0.25">
      <c r="A36" s="10" t="s">
        <v>68</v>
      </c>
      <c r="C36" s="8"/>
      <c r="E36" s="8"/>
      <c r="I36" s="8"/>
      <c r="K36" s="8"/>
    </row>
    <row r="37" spans="1:11" x14ac:dyDescent="0.25">
      <c r="A37" s="10"/>
      <c r="C37" s="8"/>
      <c r="E37" s="8"/>
      <c r="I37" s="8"/>
      <c r="K37" s="8"/>
    </row>
    <row r="38" spans="1:11" x14ac:dyDescent="0.25">
      <c r="A38" s="10"/>
    </row>
    <row r="39" spans="1:11" x14ac:dyDescent="0.25">
      <c r="A39" s="10"/>
    </row>
  </sheetData>
  <sortState xmlns:xlrd2="http://schemas.microsoft.com/office/spreadsheetml/2017/richdata2" ref="A17:O30">
    <sortCondition ref="B17:B30"/>
  </sortState>
  <mergeCells count="12">
    <mergeCell ref="A9:O9"/>
    <mergeCell ref="A14:A16"/>
    <mergeCell ref="B14:B16"/>
    <mergeCell ref="O15:O16"/>
    <mergeCell ref="I15:J15"/>
    <mergeCell ref="K15:L15"/>
    <mergeCell ref="C15:D15"/>
    <mergeCell ref="E15:F15"/>
    <mergeCell ref="C14:H14"/>
    <mergeCell ref="G15:H15"/>
    <mergeCell ref="I14:N14"/>
    <mergeCell ref="M15:N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31.12.2023.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2021-02-02T12:25:33Z</cp:lastPrinted>
  <dcterms:created xsi:type="dcterms:W3CDTF">2018-01-08T12:56:16Z</dcterms:created>
  <dcterms:modified xsi:type="dcterms:W3CDTF">2024-12-30T09:22:30Z</dcterms:modified>
</cp:coreProperties>
</file>