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E\STATISTIKA\WEB\GODINE\2024\MJESEČNI\VII\Jezici\BS EVLADA 2X1124\"/>
    </mc:Choice>
  </mc:AlternateContent>
  <xr:revisionPtr revIDLastSave="0" documentId="13_ncr:1_{FDF06F21-68E3-4197-B437-BCD0E4247B8C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5" i="25" l="1"/>
  <c r="E35" i="25"/>
  <c r="E17" i="25" l="1"/>
  <c r="C17" i="25"/>
  <c r="G17" i="25" l="1"/>
  <c r="G12" i="23"/>
  <c r="G13" i="23"/>
  <c r="G14" i="23"/>
  <c r="G15" i="23"/>
  <c r="G16" i="23"/>
  <c r="G17" i="23"/>
  <c r="G18" i="23"/>
  <c r="G19" i="23"/>
  <c r="G20" i="23"/>
  <c r="G21" i="23"/>
  <c r="G11" i="23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G11" i="24"/>
  <c r="I22" i="23" l="1"/>
  <c r="E22" i="23"/>
  <c r="F20" i="23" s="1"/>
  <c r="C22" i="23"/>
  <c r="D20" i="23" s="1"/>
  <c r="C25" i="24"/>
  <c r="D12" i="24" s="1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G11" i="25" l="1"/>
  <c r="F12" i="23"/>
  <c r="F15" i="23"/>
  <c r="D16" i="23"/>
  <c r="F18" i="23"/>
  <c r="F21" i="23"/>
  <c r="G22" i="23"/>
  <c r="H20" i="23" s="1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6" i="25"/>
  <c r="E15" i="25"/>
  <c r="E14" i="25"/>
  <c r="E13" i="25"/>
  <c r="E12" i="25"/>
  <c r="C35" i="25"/>
  <c r="G35" i="25" s="1"/>
  <c r="C33" i="25"/>
  <c r="C34" i="25"/>
  <c r="G34" i="25" s="1"/>
  <c r="C32" i="25"/>
  <c r="C31" i="25"/>
  <c r="G31" i="25" s="1"/>
  <c r="C30" i="25"/>
  <c r="G30" i="25" s="1"/>
  <c r="C29" i="25"/>
  <c r="C28" i="25"/>
  <c r="G28" i="25" s="1"/>
  <c r="C27" i="25"/>
  <c r="G27" i="25" s="1"/>
  <c r="C24" i="25"/>
  <c r="G24" i="25" s="1"/>
  <c r="C25" i="25"/>
  <c r="G25" i="25" s="1"/>
  <c r="C26" i="25"/>
  <c r="G26" i="25" s="1"/>
  <c r="C23" i="25"/>
  <c r="G23" i="25" s="1"/>
  <c r="C22" i="25"/>
  <c r="C21" i="25"/>
  <c r="C20" i="25"/>
  <c r="G20" i="25" s="1"/>
  <c r="C19" i="25"/>
  <c r="C18" i="25"/>
  <c r="G18" i="25" s="1"/>
  <c r="C15" i="25"/>
  <c r="C16" i="25"/>
  <c r="C14" i="25"/>
  <c r="G14" i="25" s="1"/>
  <c r="C13" i="25"/>
  <c r="G13" i="25" s="1"/>
  <c r="C12" i="25"/>
  <c r="G16" i="25" l="1"/>
  <c r="G33" i="25"/>
  <c r="G12" i="25"/>
  <c r="G32" i="25"/>
  <c r="G15" i="25"/>
  <c r="G19" i="25"/>
  <c r="G29" i="25"/>
  <c r="G22" i="25"/>
  <c r="L19" i="25"/>
  <c r="L11" i="25"/>
  <c r="G21" i="25"/>
  <c r="H22" i="23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25" i="24"/>
  <c r="L22" i="25"/>
  <c r="L28" i="25"/>
  <c r="L34" i="25"/>
  <c r="L16" i="25"/>
  <c r="M36" i="25"/>
  <c r="N31" i="25" s="1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6" i="25" l="1"/>
  <c r="N16" i="25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16" i="24" l="1"/>
  <c r="F18" i="24"/>
  <c r="F19" i="24"/>
  <c r="F20" i="24"/>
  <c r="F21" i="24"/>
  <c r="F23" i="24"/>
  <c r="F24" i="24"/>
  <c r="F13" i="24"/>
  <c r="F15" i="24"/>
  <c r="F17" i="24"/>
  <c r="F22" i="24"/>
  <c r="F12" i="24"/>
  <c r="F14" i="24"/>
  <c r="F11" i="24"/>
  <c r="N36" i="25"/>
  <c r="F25" i="24" l="1"/>
  <c r="G25" i="24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C36" i="25" l="1"/>
  <c r="D11" i="25" s="1"/>
  <c r="E36" i="25"/>
  <c r="F11" i="25" s="1"/>
  <c r="H32" i="25" l="1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<sst xmlns="http://schemas.openxmlformats.org/spreadsheetml/2006/main" count="337" uniqueCount="92">
  <si>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</si>
  <si>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</si>
  <si>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</si>
  <si>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</si>
  <si>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</si>
  <si>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</si>
  <si>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</si>
  <si>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</si>
  <si>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</si>
  <si>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</si>
  <si>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</si>
  <si>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</si>
  <si>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</si>
  <si>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</si>
  <si>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</si>
  <si>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</si>
  <si>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</si>
  <si>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</si>
  <si>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</si>
  <si>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</si>
  <si>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</si>
  <si>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</si>
  <si>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</si>
  <si>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</si>
  <si>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</si>
  <si>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</si>
  <si>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</si>
  <si>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</si>
  <si>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</si>
  <si>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</si>
  <si>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</si>
  <si>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</si>
  <si>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</si>
  <si>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</si>
  <si>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</si>
  <si>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</si>
  <si>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</si>
  <si>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</si>
  <si>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</si>
  <si>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</si>
  <si>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</si>
  <si>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</si>
  <si>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</si>
  <si>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</si>
  <si>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</si>
  <si>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</si>
  <si>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</si>
  <si>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</si>
  <si>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</si>
  <si>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</si>
  <si>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</si>
  <si>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</si>
  <si>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</si>
  <si>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</si>
  <si>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</si>
  <si>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</si>
  <si>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</si>
  <si>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</si>
  <si>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</si>
  <si>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</si>
  <si>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</si>
  <si>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</si>
  <si>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</si>
  <si>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</si>
  <si>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</si>
  <si>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</si>
  <si>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</si>
  <si>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</si>
  <si>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</si>
  <si>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</si>
  <si>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</si>
  <si>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</si>
  <si>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</si>
  <si>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</si>
  <si>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</si>
  <si>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</si>
  <si>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</si>
  <si>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</si>
  <si>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</si>
  <si>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</si>
  <si>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</si>
  <si>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</si>
  <si>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</si>
  <si>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</si>
  <si>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</si>
  <si>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</si>
  <si>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</si>
  <si>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</si>
  <si>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</si>
  <si>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</si>
  <si>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I-VII-2023</t>
  </si>
  <si>
    <t>I-VII-2024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</si>
</sst>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91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9" fontId="11" fillId="0" borderId="0" xfId="0" applyNumberFormat="1" applyFont="1" applyFill="1" applyBorder="1"/>
    <xf numFmtId="169" fontId="15" fillId="0" borderId="0" xfId="0" applyNumberFormat="1" applyFont="1" applyFill="1" applyBorder="1"/>
    <xf numFmtId="0" fontId="15" fillId="0" borderId="0" xfId="0" applyFont="1" applyFill="1" applyBorder="1"/>
    <xf numFmtId="169" fontId="18" fillId="0" borderId="0" xfId="1" applyNumberFormat="1" applyFont="1" applyFill="1" applyBorder="1" applyAlignment="1" applyProtection="1">
      <alignment vertical="center" wrapText="1"/>
    </xf>
    <xf numFmtId="169" fontId="19" fillId="0" borderId="0" xfId="1" applyNumberFormat="1" applyFont="1" applyFill="1" applyBorder="1" applyAlignment="1" applyProtection="1">
      <alignment vertical="center" wrapText="1"/>
    </xf>
    <xf numFmtId="169" fontId="20" fillId="0" borderId="0" xfId="1" applyNumberFormat="1" applyFont="1" applyFill="1" applyBorder="1" applyAlignment="1" applyProtection="1">
      <alignment vertical="center" wrapText="1"/>
    </xf>
    <xf numFmtId="169" fontId="10" fillId="0" borderId="0" xfId="1" applyNumberFormat="1" applyFont="1" applyFill="1" applyBorder="1" applyAlignment="1" applyProtection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166" fontId="21" fillId="0" borderId="6" xfId="6" applyNumberFormat="1" applyFont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9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29" fillId="0" borderId="0" xfId="0" applyFont="1" applyBorder="1"/>
    <xf numFmtId="0" fontId="0" fillId="0" borderId="13" xfId="0" applyBorder="1"/>
    <xf numFmtId="0" fontId="0" fillId="0" borderId="10" xfId="0" applyBorder="1"/>
    <xf numFmtId="0" fontId="0" fillId="0" borderId="12" xfId="0" applyBorder="1"/>
    <xf numFmtId="169" fontId="22" fillId="3" borderId="2" xfId="6" applyNumberFormat="1" applyFont="1" applyFill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2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9" ht="15" customHeight="1" x14ac:dyDescent="0.25">
      <c r="A1" s="75"/>
      <c r="B1" s="1"/>
      <c r="C1" s="1"/>
      <c r="D1" s="1"/>
      <c r="E1" s="1"/>
      <c r="F1" s="1"/>
      <c r="G1" s="1"/>
      <c r="H1" s="1"/>
    </row>
    <row r="2" spans="1:19" ht="15" customHeight="1" x14ac:dyDescent="0.25">
      <c r="A2" s="75"/>
      <c r="B2" s="1"/>
      <c r="C2" s="1"/>
      <c r="D2" s="1"/>
      <c r="E2" s="1"/>
      <c r="F2" s="1"/>
      <c r="G2" s="1"/>
      <c r="H2" s="1"/>
    </row>
    <row r="3" spans="1:19" ht="15" customHeight="1" x14ac:dyDescent="0.25">
      <c r="A3" s="75"/>
      <c r="B3" s="1"/>
      <c r="C3" s="1"/>
      <c r="D3" s="1"/>
      <c r="E3" s="1"/>
      <c r="F3" s="1"/>
      <c r="G3" s="1"/>
      <c r="H3" s="1"/>
    </row>
    <row r="4" spans="1:19" ht="15" customHeight="1" x14ac:dyDescent="0.25">
      <c r="A4" s="75"/>
      <c r="B4" s="1"/>
      <c r="C4" s="1"/>
      <c r="D4" s="1"/>
      <c r="E4" s="1"/>
      <c r="F4" s="1"/>
      <c r="G4" s="1"/>
      <c r="H4" s="1"/>
    </row>
    <row r="5" spans="1:19" ht="15" customHeight="1" x14ac:dyDescent="0.25">
      <c r="A5" s="75"/>
      <c r="B5" s="1"/>
      <c r="C5" s="73" t="s">
        <v>58</v>
      </c>
      <c r="D5" s="1"/>
      <c r="E5" s="1"/>
      <c r="F5" s="1"/>
      <c r="G5" s="1"/>
      <c r="H5" s="1"/>
      <c r="I5" s="63"/>
    </row>
    <row r="6" spans="1:19" ht="15" customHeight="1" x14ac:dyDescent="0.25">
      <c r="A6" s="75"/>
      <c r="B6" s="1"/>
      <c r="C6" s="2"/>
      <c r="D6" s="2"/>
      <c r="E6" s="1"/>
      <c r="F6" s="1"/>
      <c r="G6" s="1"/>
      <c r="H6" s="1"/>
      <c r="I6" s="2"/>
      <c r="J6" s="2"/>
    </row>
    <row r="7" spans="1:19" ht="15" customHeight="1" thickBot="1" x14ac:dyDescent="0.3">
      <c r="A7" s="76"/>
      <c r="B7" s="74"/>
      <c r="C7" s="74"/>
      <c r="D7" s="74"/>
      <c r="E7" s="74"/>
      <c r="F7" s="74"/>
      <c r="G7" s="74"/>
      <c r="H7" s="74"/>
      <c r="O7" s="1"/>
      <c r="P7" s="1"/>
      <c r="Q7" s="1"/>
      <c r="R7" s="1"/>
      <c r="S7" s="1"/>
    </row>
    <row r="8" spans="1:19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  <c r="O8" s="1"/>
      <c r="P8" s="1"/>
      <c r="Q8" s="1"/>
      <c r="R8" s="1"/>
      <c r="S8" s="1"/>
    </row>
    <row r="9" spans="1:19" ht="21.75" customHeight="1" x14ac:dyDescent="0.25">
      <c r="A9" s="84"/>
      <c r="B9" s="81"/>
      <c r="C9" s="81" t="s">
        <v>90</v>
      </c>
      <c r="D9" s="81"/>
      <c r="E9" s="81" t="s">
        <v>90</v>
      </c>
      <c r="F9" s="81"/>
      <c r="G9" s="81" t="s">
        <v>90</v>
      </c>
      <c r="H9" s="81"/>
      <c r="I9" s="81" t="s">
        <v>91</v>
      </c>
      <c r="J9" s="81"/>
      <c r="K9" s="81" t="s">
        <v>91</v>
      </c>
      <c r="L9" s="81"/>
      <c r="M9" s="81" t="s">
        <v>91</v>
      </c>
      <c r="N9" s="82"/>
      <c r="O9" s="1"/>
      <c r="P9" s="1"/>
      <c r="Q9" s="1"/>
      <c r="R9" s="1"/>
      <c r="S9" s="1"/>
    </row>
    <row r="10" spans="1:19" ht="18.75" customHeight="1" thickBot="1" x14ac:dyDescent="0.3">
      <c r="A10" s="85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  <c r="O10" s="1"/>
      <c r="P10" s="1"/>
      <c r="Q10" s="1"/>
      <c r="R10" s="1"/>
      <c r="S10" s="1"/>
    </row>
    <row r="11" spans="1:19" x14ac:dyDescent="0.25">
      <c r="A11" s="15" t="s">
        <v>27</v>
      </c>
      <c r="B11" s="7" t="s">
        <v>63</v>
      </c>
      <c r="C11" s="60">
        <f>FBiH!C11</f>
        <v>51091342</v>
      </c>
      <c r="D11" s="68">
        <f>C11/C$36*100</f>
        <v>10.922753864295474</v>
      </c>
      <c r="E11" s="60">
        <f>FBiH!E11</f>
        <v>5776175</v>
      </c>
      <c r="F11" s="69">
        <f>E11/E$36*100</f>
        <v>5.047093444687226</v>
      </c>
      <c r="G11" s="60">
        <f>C11+E11</f>
        <v>56867517</v>
      </c>
      <c r="H11" s="69">
        <f t="shared" ref="H11:H35" si="0">G11/G$36*100</f>
        <v>9.7677440134339797</v>
      </c>
      <c r="I11" s="60">
        <f>FBiH!I11</f>
        <v>60324920</v>
      </c>
      <c r="J11" s="68">
        <f t="shared" ref="J11:J35" si="1">I11/I$36*100</f>
        <v>11.381918786503538</v>
      </c>
      <c r="K11" s="60">
        <f>FBiH!K11</f>
        <v>4474345</v>
      </c>
      <c r="L11" s="69">
        <f>K11/K$36*100</f>
        <v>3.7385469165330045</v>
      </c>
      <c r="M11" s="60">
        <f t="shared" ref="M11:M35" si="2">I11+K11</f>
        <v>64799265</v>
      </c>
      <c r="N11" s="69">
        <f t="shared" ref="N11:N35" si="3">M11/M$36*100</f>
        <v>9.9739053809458991</v>
      </c>
      <c r="O11" s="1"/>
      <c r="P11" s="1"/>
      <c r="Q11" s="1"/>
      <c r="R11" s="1"/>
      <c r="S11" s="1"/>
    </row>
    <row r="12" spans="1:19" x14ac:dyDescent="0.25">
      <c r="A12" s="15" t="s">
        <v>28</v>
      </c>
      <c r="B12" s="7" t="s">
        <v>84</v>
      </c>
      <c r="C12" s="60">
        <f>FBiH!C12</f>
        <v>64186728</v>
      </c>
      <c r="D12" s="68">
        <f t="shared" ref="D12:D27" si="4">C12/C$36*100</f>
        <v>13.722399996822993</v>
      </c>
      <c r="E12" s="60">
        <f>FBiH!E12</f>
        <v>0</v>
      </c>
      <c r="F12" s="69">
        <f t="shared" ref="F12:F35" si="5">E12/E$36*100</f>
        <v>0</v>
      </c>
      <c r="G12" s="60">
        <f>C12+E12</f>
        <v>64186728</v>
      </c>
      <c r="H12" s="69">
        <f t="shared" si="0"/>
        <v>11.024914771009172</v>
      </c>
      <c r="I12" s="60">
        <f>FBiH!I12</f>
        <v>75845489</v>
      </c>
      <c r="J12" s="68">
        <f t="shared" si="1"/>
        <v>14.310291602883973</v>
      </c>
      <c r="K12" s="60">
        <f>FBiH!K12</f>
        <v>0</v>
      </c>
      <c r="L12" s="69">
        <f t="shared" ref="L12:L35" si="6">K12/K$36*100</f>
        <v>0</v>
      </c>
      <c r="M12" s="60">
        <f t="shared" si="2"/>
        <v>75845489</v>
      </c>
      <c r="N12" s="69">
        <f t="shared" si="3"/>
        <v>11.674140607267274</v>
      </c>
      <c r="O12" s="1"/>
      <c r="P12" s="1"/>
      <c r="Q12" s="1"/>
      <c r="R12" s="1"/>
      <c r="S12" s="1"/>
    </row>
    <row r="13" spans="1:19" ht="14.25" customHeight="1" x14ac:dyDescent="0.25">
      <c r="A13" s="15" t="s">
        <v>29</v>
      </c>
      <c r="B13" s="7" t="s">
        <v>12</v>
      </c>
      <c r="C13" s="60">
        <f>RS!C11</f>
        <v>10135099.374</v>
      </c>
      <c r="D13" s="68">
        <f t="shared" si="4"/>
        <v>2.1667701712039027</v>
      </c>
      <c r="E13" s="60">
        <f>RS!E11</f>
        <v>0</v>
      </c>
      <c r="F13" s="69">
        <f t="shared" si="5"/>
        <v>0</v>
      </c>
      <c r="G13" s="60">
        <f t="shared" ref="G13:G35" si="7">C13+E13</f>
        <v>10135099.374</v>
      </c>
      <c r="H13" s="69">
        <f t="shared" si="0"/>
        <v>1.7408366227058405</v>
      </c>
      <c r="I13" s="60">
        <f>RS!I11</f>
        <v>10642021.949999999</v>
      </c>
      <c r="J13" s="68">
        <f t="shared" si="1"/>
        <v>2.0079036915272828</v>
      </c>
      <c r="K13" s="60">
        <f>RS!K11</f>
        <v>0</v>
      </c>
      <c r="L13" s="69">
        <f t="shared" si="6"/>
        <v>0</v>
      </c>
      <c r="M13" s="60">
        <f t="shared" si="2"/>
        <v>10642021.949999999</v>
      </c>
      <c r="N13" s="69">
        <f t="shared" si="3"/>
        <v>1.6380204311152196</v>
      </c>
      <c r="O13" s="1"/>
      <c r="P13" s="1"/>
      <c r="Q13" s="1"/>
      <c r="R13" s="1"/>
      <c r="S13" s="1"/>
    </row>
    <row r="14" spans="1:19" ht="15.75" customHeight="1" x14ac:dyDescent="0.25">
      <c r="A14" s="15" t="s">
        <v>30</v>
      </c>
      <c r="B14" s="7" t="s">
        <v>1</v>
      </c>
      <c r="C14" s="60">
        <f>FBiH!C13</f>
        <v>13789474</v>
      </c>
      <c r="D14" s="68">
        <f t="shared" si="4"/>
        <v>2.9480343346648041</v>
      </c>
      <c r="E14" s="60">
        <f>FBiH!E13</f>
        <v>0</v>
      </c>
      <c r="F14" s="69">
        <f t="shared" si="5"/>
        <v>0</v>
      </c>
      <c r="G14" s="60">
        <f t="shared" si="7"/>
        <v>13789474</v>
      </c>
      <c r="H14" s="69">
        <f t="shared" si="0"/>
        <v>2.3685235300831495</v>
      </c>
      <c r="I14" s="60">
        <f>FBiH!I13</f>
        <v>17570484</v>
      </c>
      <c r="J14" s="68">
        <f t="shared" si="1"/>
        <v>3.3151444200433229</v>
      </c>
      <c r="K14" s="60">
        <f>FBiH!K13</f>
        <v>0</v>
      </c>
      <c r="L14" s="69">
        <f t="shared" si="6"/>
        <v>0</v>
      </c>
      <c r="M14" s="60">
        <f t="shared" si="2"/>
        <v>17570484</v>
      </c>
      <c r="N14" s="69">
        <f t="shared" si="3"/>
        <v>2.7044495784546911</v>
      </c>
      <c r="O14" s="1"/>
      <c r="P14" s="1"/>
      <c r="Q14" s="1"/>
      <c r="R14" s="1"/>
      <c r="S14" s="1"/>
    </row>
    <row r="15" spans="1:19" x14ac:dyDescent="0.25">
      <c r="A15" s="15" t="s">
        <v>31</v>
      </c>
      <c r="B15" s="7" t="s">
        <v>85</v>
      </c>
      <c r="C15" s="60">
        <f>FBiH!C14</f>
        <v>1994048</v>
      </c>
      <c r="D15" s="68">
        <f t="shared" si="4"/>
        <v>0.42630501852135066</v>
      </c>
      <c r="E15" s="60">
        <f>FBiH!E14</f>
        <v>0</v>
      </c>
      <c r="F15" s="69">
        <f t="shared" si="5"/>
        <v>0</v>
      </c>
      <c r="G15" s="60">
        <f t="shared" si="7"/>
        <v>1994048</v>
      </c>
      <c r="H15" s="69">
        <f t="shared" si="0"/>
        <v>0.34250397137086186</v>
      </c>
      <c r="I15" s="60">
        <f>FBiH!I14</f>
        <v>0</v>
      </c>
      <c r="J15" s="68">
        <f t="shared" si="1"/>
        <v>0</v>
      </c>
      <c r="K15" s="60">
        <f>FBiH!K14</f>
        <v>0</v>
      </c>
      <c r="L15" s="69">
        <f t="shared" si="6"/>
        <v>0</v>
      </c>
      <c r="M15" s="60">
        <f t="shared" si="2"/>
        <v>0</v>
      </c>
      <c r="N15" s="69">
        <f t="shared" si="3"/>
        <v>0</v>
      </c>
      <c r="O15" s="1"/>
      <c r="P15" s="1"/>
      <c r="Q15" s="1"/>
      <c r="R15" s="1"/>
      <c r="S15" s="1"/>
    </row>
    <row r="16" spans="1:19" ht="15" customHeight="1" x14ac:dyDescent="0.25">
      <c r="A16" s="15" t="s">
        <v>32</v>
      </c>
      <c r="B16" s="7" t="s">
        <v>2</v>
      </c>
      <c r="C16" s="60">
        <f>FBiH!C15</f>
        <v>25065484</v>
      </c>
      <c r="D16" s="68">
        <f t="shared" si="4"/>
        <v>5.3587183562615435</v>
      </c>
      <c r="E16" s="60">
        <f>FBiH!E15</f>
        <v>2269709</v>
      </c>
      <c r="F16" s="69">
        <f t="shared" si="5"/>
        <v>1.9832213212459107</v>
      </c>
      <c r="G16" s="60">
        <f t="shared" si="7"/>
        <v>27335193</v>
      </c>
      <c r="H16" s="69">
        <f t="shared" si="0"/>
        <v>4.6951789328486493</v>
      </c>
      <c r="I16" s="60">
        <f>FBiH!I15</f>
        <v>27289014</v>
      </c>
      <c r="J16" s="68">
        <f t="shared" si="1"/>
        <v>5.1488065149818363</v>
      </c>
      <c r="K16" s="60">
        <f>FBiH!K15</f>
        <v>6952086</v>
      </c>
      <c r="L16" s="69">
        <f t="shared" si="6"/>
        <v>5.8088278125116126</v>
      </c>
      <c r="M16" s="60">
        <f t="shared" si="2"/>
        <v>34241100</v>
      </c>
      <c r="N16" s="69">
        <f t="shared" si="3"/>
        <v>5.2703914394631886</v>
      </c>
      <c r="O16" s="1"/>
      <c r="P16" s="1"/>
      <c r="Q16" s="1"/>
      <c r="R16" s="1"/>
      <c r="S16" s="1"/>
    </row>
    <row r="17" spans="1:19" ht="15.75" customHeight="1" x14ac:dyDescent="0.25">
      <c r="A17" s="15" t="s">
        <v>33</v>
      </c>
      <c r="B17" s="7" t="s">
        <v>13</v>
      </c>
      <c r="C17" s="60">
        <f>RS!C12</f>
        <v>15373235.629999999</v>
      </c>
      <c r="D17" s="68">
        <f t="shared" si="4"/>
        <v>3.2866247452319288</v>
      </c>
      <c r="E17" s="60">
        <f>RS!E12</f>
        <v>0</v>
      </c>
      <c r="F17" s="69">
        <f t="shared" si="5"/>
        <v>0</v>
      </c>
      <c r="G17" s="60">
        <f t="shared" si="7"/>
        <v>15373235.629999999</v>
      </c>
      <c r="H17" s="69">
        <f t="shared" si="0"/>
        <v>2.6405554209803541</v>
      </c>
      <c r="I17" s="60">
        <f>RS!I12</f>
        <v>16607942.699999999</v>
      </c>
      <c r="J17" s="68">
        <f t="shared" si="1"/>
        <v>3.1335351132219373</v>
      </c>
      <c r="K17" s="60">
        <f>RS!K12</f>
        <v>0</v>
      </c>
      <c r="L17" s="69">
        <f t="shared" si="6"/>
        <v>0</v>
      </c>
      <c r="M17" s="60">
        <f t="shared" si="2"/>
        <v>16607942.699999999</v>
      </c>
      <c r="N17" s="69">
        <f t="shared" si="3"/>
        <v>2.5562951842427712</v>
      </c>
      <c r="O17" s="1"/>
      <c r="P17" s="1"/>
      <c r="Q17" s="1"/>
      <c r="R17" s="1"/>
      <c r="S17" s="1"/>
    </row>
    <row r="18" spans="1:19" x14ac:dyDescent="0.25">
      <c r="A18" s="15" t="s">
        <v>34</v>
      </c>
      <c r="B18" s="7" t="s">
        <v>14</v>
      </c>
      <c r="C18" s="60">
        <f>RS!C13</f>
        <v>18398057.48</v>
      </c>
      <c r="D18" s="68">
        <f t="shared" si="4"/>
        <v>3.9332976110746953</v>
      </c>
      <c r="E18" s="60">
        <f>RS!E13</f>
        <v>0</v>
      </c>
      <c r="F18" s="69">
        <f t="shared" si="5"/>
        <v>0</v>
      </c>
      <c r="G18" s="60">
        <f t="shared" si="7"/>
        <v>18398057.48</v>
      </c>
      <c r="H18" s="69">
        <f t="shared" si="0"/>
        <v>3.1601083586801275</v>
      </c>
      <c r="I18" s="60">
        <f>RS!I13</f>
        <v>19748297.810000002</v>
      </c>
      <c r="J18" s="68">
        <f t="shared" si="1"/>
        <v>3.7260475744535713</v>
      </c>
      <c r="K18" s="60">
        <f>RS!K13</f>
        <v>0</v>
      </c>
      <c r="L18" s="69">
        <f t="shared" si="6"/>
        <v>0</v>
      </c>
      <c r="M18" s="60">
        <f t="shared" si="2"/>
        <v>19748297.810000002</v>
      </c>
      <c r="N18" s="69">
        <f t="shared" si="3"/>
        <v>3.039658764519646</v>
      </c>
      <c r="O18" s="1"/>
      <c r="P18" s="1"/>
      <c r="Q18" s="1"/>
      <c r="R18" s="1"/>
      <c r="S18" s="1"/>
    </row>
    <row r="19" spans="1:19" x14ac:dyDescent="0.25">
      <c r="A19" s="15" t="s">
        <v>35</v>
      </c>
      <c r="B19" s="7" t="s">
        <v>3</v>
      </c>
      <c r="C19" s="60">
        <f>FBiH!C16</f>
        <v>45826839</v>
      </c>
      <c r="D19" s="68">
        <f t="shared" si="4"/>
        <v>9.7972623771694334</v>
      </c>
      <c r="E19" s="60">
        <f>FBiH!E16</f>
        <v>0</v>
      </c>
      <c r="F19" s="69">
        <f t="shared" si="5"/>
        <v>0</v>
      </c>
      <c r="G19" s="60">
        <f t="shared" si="7"/>
        <v>45826839</v>
      </c>
      <c r="H19" s="69">
        <f t="shared" si="0"/>
        <v>7.8713623507925057</v>
      </c>
      <c r="I19" s="60">
        <f>FBiH!I16</f>
        <v>52937253</v>
      </c>
      <c r="J19" s="68">
        <f t="shared" si="1"/>
        <v>9.988036692408226</v>
      </c>
      <c r="K19" s="60">
        <f>FBiH!K16</f>
        <v>0</v>
      </c>
      <c r="L19" s="69">
        <f t="shared" si="6"/>
        <v>0</v>
      </c>
      <c r="M19" s="60">
        <f t="shared" si="2"/>
        <v>52937253</v>
      </c>
      <c r="N19" s="69">
        <f t="shared" si="3"/>
        <v>8.1481040340379547</v>
      </c>
      <c r="O19" s="1"/>
      <c r="P19" s="1"/>
      <c r="Q19" s="1"/>
      <c r="R19" s="1"/>
      <c r="S19" s="1"/>
    </row>
    <row r="20" spans="1:19" x14ac:dyDescent="0.25">
      <c r="A20" s="15" t="s">
        <v>36</v>
      </c>
      <c r="B20" s="7" t="s">
        <v>23</v>
      </c>
      <c r="C20" s="60">
        <f>RS!C14</f>
        <v>6957812.2200000007</v>
      </c>
      <c r="D20" s="68">
        <f t="shared" si="4"/>
        <v>1.4875019394293318</v>
      </c>
      <c r="E20" s="60">
        <f>RS!E14</f>
        <v>0</v>
      </c>
      <c r="F20" s="69">
        <f t="shared" si="5"/>
        <v>0</v>
      </c>
      <c r="G20" s="60">
        <f t="shared" si="7"/>
        <v>6957812.2200000007</v>
      </c>
      <c r="H20" s="69">
        <f t="shared" si="0"/>
        <v>1.1950957636941102</v>
      </c>
      <c r="I20" s="60">
        <f>RS!I14</f>
        <v>8564640.6199999992</v>
      </c>
      <c r="J20" s="68">
        <f t="shared" si="1"/>
        <v>1.6159498259165417</v>
      </c>
      <c r="K20" s="60">
        <f>RS!K14</f>
        <v>0</v>
      </c>
      <c r="L20" s="69">
        <f t="shared" si="6"/>
        <v>0</v>
      </c>
      <c r="M20" s="60">
        <f t="shared" si="2"/>
        <v>8564640.6199999992</v>
      </c>
      <c r="N20" s="69">
        <f t="shared" si="3"/>
        <v>1.318269816265444</v>
      </c>
      <c r="O20" s="1"/>
      <c r="P20" s="1"/>
      <c r="Q20" s="1"/>
      <c r="R20" s="1"/>
      <c r="S20" s="1"/>
    </row>
    <row r="21" spans="1:19" x14ac:dyDescent="0.25">
      <c r="A21" s="15" t="s">
        <v>37</v>
      </c>
      <c r="B21" s="7" t="s">
        <v>16</v>
      </c>
      <c r="C21" s="60">
        <f>RS!C15</f>
        <v>7376363.4500000002</v>
      </c>
      <c r="D21" s="68">
        <f t="shared" si="4"/>
        <v>1.5769834814269585</v>
      </c>
      <c r="E21" s="60">
        <f>RS!E15</f>
        <v>13969326.310000001</v>
      </c>
      <c r="F21" s="69">
        <f t="shared" si="5"/>
        <v>12.206087115763943</v>
      </c>
      <c r="G21" s="60">
        <f t="shared" si="7"/>
        <v>21345689.760000002</v>
      </c>
      <c r="H21" s="69">
        <f t="shared" si="0"/>
        <v>3.6664029724712446</v>
      </c>
      <c r="I21" s="60">
        <f>RS!I15</f>
        <v>8337242.3499999996</v>
      </c>
      <c r="J21" s="68">
        <f t="shared" si="1"/>
        <v>1.573045025689183</v>
      </c>
      <c r="K21" s="60">
        <f>RS!K15</f>
        <v>14234029.039999999</v>
      </c>
      <c r="L21" s="69">
        <f t="shared" si="6"/>
        <v>11.893268261015466</v>
      </c>
      <c r="M21" s="60">
        <f t="shared" si="2"/>
        <v>22571271.390000001</v>
      </c>
      <c r="N21" s="69">
        <f t="shared" si="3"/>
        <v>3.4741709673946337</v>
      </c>
      <c r="O21" s="1"/>
      <c r="P21" s="1"/>
      <c r="Q21" s="1"/>
      <c r="R21" s="1"/>
      <c r="S21" s="1"/>
    </row>
    <row r="22" spans="1:19" x14ac:dyDescent="0.25">
      <c r="A22" s="15" t="s">
        <v>38</v>
      </c>
      <c r="B22" s="7" t="s">
        <v>4</v>
      </c>
      <c r="C22" s="60">
        <f>FBiH!C17</f>
        <v>15166798</v>
      </c>
      <c r="D22" s="68">
        <f t="shared" si="4"/>
        <v>3.2424907034833583</v>
      </c>
      <c r="E22" s="60">
        <f>FBiH!E17</f>
        <v>18390942</v>
      </c>
      <c r="F22" s="69">
        <f t="shared" si="5"/>
        <v>16.069596715789078</v>
      </c>
      <c r="G22" s="60">
        <f t="shared" si="7"/>
        <v>33557740</v>
      </c>
      <c r="H22" s="69">
        <f t="shared" si="0"/>
        <v>5.7639832241906035</v>
      </c>
      <c r="I22" s="60">
        <f>FBiH!I17</f>
        <v>15371975</v>
      </c>
      <c r="J22" s="68">
        <f t="shared" si="1"/>
        <v>2.9003365613773333</v>
      </c>
      <c r="K22" s="60">
        <f>FBiH!K17</f>
        <v>19165227</v>
      </c>
      <c r="L22" s="69">
        <f t="shared" si="6"/>
        <v>16.013539480193213</v>
      </c>
      <c r="M22" s="60">
        <f t="shared" si="2"/>
        <v>34537202</v>
      </c>
      <c r="N22" s="69">
        <f t="shared" si="3"/>
        <v>5.3159674707825078</v>
      </c>
      <c r="O22" s="8"/>
      <c r="P22" s="1"/>
      <c r="Q22" s="1"/>
      <c r="R22" s="1"/>
      <c r="S22" s="1"/>
    </row>
    <row r="23" spans="1:19" x14ac:dyDescent="0.25">
      <c r="A23" s="15" t="s">
        <v>39</v>
      </c>
      <c r="B23" s="7" t="s">
        <v>17</v>
      </c>
      <c r="C23" s="60">
        <f>RS!C16</f>
        <v>4616377.95</v>
      </c>
      <c r="D23" s="68">
        <f t="shared" si="4"/>
        <v>0.98692964636573688</v>
      </c>
      <c r="E23" s="60">
        <f>RS!E16</f>
        <v>0</v>
      </c>
      <c r="F23" s="69">
        <f t="shared" si="5"/>
        <v>0</v>
      </c>
      <c r="G23" s="60">
        <f t="shared" si="7"/>
        <v>4616377.95</v>
      </c>
      <c r="H23" s="69">
        <f t="shared" si="0"/>
        <v>0.79292363133880317</v>
      </c>
      <c r="I23" s="60">
        <f>RS!I16</f>
        <v>6902634.7999999998</v>
      </c>
      <c r="J23" s="68">
        <f t="shared" si="1"/>
        <v>1.3023677230983992</v>
      </c>
      <c r="K23" s="60">
        <f>RS!K16</f>
        <v>0</v>
      </c>
      <c r="L23" s="69">
        <f t="shared" si="6"/>
        <v>0</v>
      </c>
      <c r="M23" s="60">
        <f t="shared" si="2"/>
        <v>6902634.7999999998</v>
      </c>
      <c r="N23" s="69">
        <f t="shared" si="3"/>
        <v>1.0624538160181975</v>
      </c>
      <c r="O23" s="1"/>
      <c r="P23" s="1"/>
      <c r="Q23" s="1"/>
      <c r="R23" s="1"/>
      <c r="S23" s="1"/>
    </row>
    <row r="24" spans="1:19" x14ac:dyDescent="0.25">
      <c r="A24" s="15" t="s">
        <v>40</v>
      </c>
      <c r="B24" s="7" t="s">
        <v>18</v>
      </c>
      <c r="C24" s="60">
        <f>RS!C17</f>
        <v>12116235.67</v>
      </c>
      <c r="D24" s="68">
        <f t="shared" si="4"/>
        <v>2.5903148127369047</v>
      </c>
      <c r="E24" s="60">
        <f>RS!E17</f>
        <v>0</v>
      </c>
      <c r="F24" s="69">
        <f t="shared" si="5"/>
        <v>0</v>
      </c>
      <c r="G24" s="60">
        <f t="shared" si="7"/>
        <v>12116235.67</v>
      </c>
      <c r="H24" s="69">
        <f t="shared" si="0"/>
        <v>2.0811228390892769</v>
      </c>
      <c r="I24" s="60">
        <f>RS!I17</f>
        <v>14422777.850000001</v>
      </c>
      <c r="J24" s="68">
        <f t="shared" si="1"/>
        <v>2.7212449873863425</v>
      </c>
      <c r="K24" s="60">
        <f>RS!K17</f>
        <v>0</v>
      </c>
      <c r="L24" s="69">
        <f t="shared" si="6"/>
        <v>0</v>
      </c>
      <c r="M24" s="60">
        <f t="shared" si="2"/>
        <v>14422777.850000001</v>
      </c>
      <c r="N24" s="69">
        <f t="shared" si="3"/>
        <v>2.2199545258160311</v>
      </c>
      <c r="O24" s="1"/>
      <c r="P24" s="1"/>
      <c r="Q24" s="1"/>
      <c r="R24" s="1"/>
      <c r="S24" s="1"/>
    </row>
    <row r="25" spans="1:19" x14ac:dyDescent="0.25">
      <c r="A25" s="15" t="s">
        <v>41</v>
      </c>
      <c r="B25" s="7" t="s">
        <v>19</v>
      </c>
      <c r="C25" s="60">
        <f>RS!C18</f>
        <v>10711715.42</v>
      </c>
      <c r="D25" s="68">
        <f t="shared" si="4"/>
        <v>2.2900441917739882</v>
      </c>
      <c r="E25" s="60">
        <f>RS!E18</f>
        <v>0</v>
      </c>
      <c r="F25" s="69">
        <f t="shared" si="5"/>
        <v>0</v>
      </c>
      <c r="G25" s="60">
        <f t="shared" si="7"/>
        <v>10711715.42</v>
      </c>
      <c r="H25" s="69">
        <f t="shared" si="0"/>
        <v>1.8398780127381584</v>
      </c>
      <c r="I25" s="60">
        <f>RS!I18</f>
        <v>12454980.07</v>
      </c>
      <c r="J25" s="68">
        <f t="shared" si="1"/>
        <v>2.3499670060774247</v>
      </c>
      <c r="K25" s="60">
        <f>RS!K18</f>
        <v>0</v>
      </c>
      <c r="L25" s="69">
        <f t="shared" si="6"/>
        <v>0</v>
      </c>
      <c r="M25" s="60">
        <f t="shared" si="2"/>
        <v>12454980.07</v>
      </c>
      <c r="N25" s="69">
        <f t="shared" si="3"/>
        <v>1.9170710152306041</v>
      </c>
      <c r="O25" s="1"/>
      <c r="P25" s="1"/>
      <c r="Q25" s="1"/>
      <c r="R25" s="1"/>
      <c r="S25" s="1"/>
    </row>
    <row r="26" spans="1:19" x14ac:dyDescent="0.25">
      <c r="A26" s="15" t="s">
        <v>42</v>
      </c>
      <c r="B26" s="7" t="s">
        <v>11</v>
      </c>
      <c r="C26" s="60">
        <f>RS!C19</f>
        <v>18692868.920000002</v>
      </c>
      <c r="D26" s="68">
        <f t="shared" si="4"/>
        <v>3.9963249787155477</v>
      </c>
      <c r="E26" s="60">
        <f>RS!E19</f>
        <v>0</v>
      </c>
      <c r="F26" s="69">
        <f t="shared" si="5"/>
        <v>0</v>
      </c>
      <c r="G26" s="60">
        <f t="shared" si="7"/>
        <v>18692868.920000002</v>
      </c>
      <c r="H26" s="69">
        <f t="shared" si="0"/>
        <v>3.2107461011043634</v>
      </c>
      <c r="I26" s="60">
        <f>RS!I19</f>
        <v>19870938.859999999</v>
      </c>
      <c r="J26" s="68">
        <f t="shared" si="1"/>
        <v>3.7491871073529346</v>
      </c>
      <c r="K26" s="60">
        <f>RS!K19</f>
        <v>0</v>
      </c>
      <c r="L26" s="69">
        <f t="shared" si="6"/>
        <v>0</v>
      </c>
      <c r="M26" s="60">
        <f t="shared" si="2"/>
        <v>19870938.859999999</v>
      </c>
      <c r="N26" s="69">
        <f t="shared" si="3"/>
        <v>3.058535679690209</v>
      </c>
      <c r="O26" s="1"/>
      <c r="P26" s="1"/>
      <c r="Q26" s="1"/>
      <c r="R26" s="1"/>
      <c r="S26" s="1"/>
    </row>
    <row r="27" spans="1:19" x14ac:dyDescent="0.25">
      <c r="A27" s="15" t="s">
        <v>43</v>
      </c>
      <c r="B27" s="7" t="s">
        <v>15</v>
      </c>
      <c r="C27" s="60">
        <f>RS!C20</f>
        <v>7692888.96</v>
      </c>
      <c r="D27" s="68">
        <f t="shared" si="4"/>
        <v>1.6446530728324964</v>
      </c>
      <c r="E27" s="60">
        <f>RS!E20</f>
        <v>0</v>
      </c>
      <c r="F27" s="69">
        <f t="shared" si="5"/>
        <v>0</v>
      </c>
      <c r="G27" s="60">
        <f t="shared" si="7"/>
        <v>7692888.96</v>
      </c>
      <c r="H27" s="69">
        <f t="shared" si="0"/>
        <v>1.3213548621272202</v>
      </c>
      <c r="I27" s="60">
        <f>RS!I20</f>
        <v>8626992.0700000003</v>
      </c>
      <c r="J27" s="68">
        <f t="shared" si="1"/>
        <v>1.6277141040974452</v>
      </c>
      <c r="K27" s="60">
        <f>RS!K20</f>
        <v>0</v>
      </c>
      <c r="L27" s="69">
        <f t="shared" si="6"/>
        <v>0</v>
      </c>
      <c r="M27" s="60">
        <f t="shared" si="2"/>
        <v>8626992.0700000003</v>
      </c>
      <c r="N27" s="69">
        <f t="shared" si="3"/>
        <v>1.327866953866693</v>
      </c>
      <c r="O27" s="1"/>
      <c r="P27" s="1"/>
      <c r="Q27" s="1"/>
      <c r="R27" s="1"/>
      <c r="S27" s="1"/>
    </row>
    <row r="28" spans="1:19" x14ac:dyDescent="0.25">
      <c r="A28" s="15" t="s">
        <v>44</v>
      </c>
      <c r="B28" s="7" t="s">
        <v>66</v>
      </c>
      <c r="C28" s="60">
        <f>RS!C21</f>
        <v>11909409.710000001</v>
      </c>
      <c r="D28" s="68">
        <f t="shared" ref="D28:D35" si="8">C28/C$36*100</f>
        <v>2.5460977504051576</v>
      </c>
      <c r="E28" s="60">
        <f>RS!E21</f>
        <v>0</v>
      </c>
      <c r="F28" s="69">
        <f t="shared" si="5"/>
        <v>0</v>
      </c>
      <c r="G28" s="60">
        <f t="shared" si="7"/>
        <v>11909409.710000001</v>
      </c>
      <c r="H28" s="69">
        <f t="shared" si="0"/>
        <v>2.0455977601129485</v>
      </c>
      <c r="I28" s="60">
        <f>RS!I21</f>
        <v>16180639.189999999</v>
      </c>
      <c r="J28" s="68">
        <f t="shared" si="1"/>
        <v>3.0529128123882532</v>
      </c>
      <c r="K28" s="60">
        <f>RS!K21</f>
        <v>0</v>
      </c>
      <c r="L28" s="69">
        <f t="shared" si="6"/>
        <v>0</v>
      </c>
      <c r="M28" s="60">
        <f t="shared" si="2"/>
        <v>16180639.189999999</v>
      </c>
      <c r="N28" s="69">
        <f t="shared" si="3"/>
        <v>2.4905246114178161</v>
      </c>
      <c r="O28" s="1"/>
      <c r="P28" s="1"/>
      <c r="Q28" s="1"/>
      <c r="R28" s="1"/>
      <c r="S28" s="1"/>
    </row>
    <row r="29" spans="1:19" x14ac:dyDescent="0.25">
      <c r="A29" s="15" t="s">
        <v>45</v>
      </c>
      <c r="B29" s="7" t="s">
        <v>5</v>
      </c>
      <c r="C29" s="60">
        <f>FBiH!C18</f>
        <v>40576711</v>
      </c>
      <c r="D29" s="68">
        <f t="shared" si="8"/>
        <v>8.6748441032465085</v>
      </c>
      <c r="E29" s="60">
        <f>FBiH!E18</f>
        <v>2579392</v>
      </c>
      <c r="F29" s="69">
        <f t="shared" si="5"/>
        <v>2.2538154495801583</v>
      </c>
      <c r="G29" s="60">
        <f t="shared" si="7"/>
        <v>43156103</v>
      </c>
      <c r="H29" s="69">
        <f t="shared" si="0"/>
        <v>7.4126283150606032</v>
      </c>
      <c r="I29" s="60">
        <f>FBiH!I18</f>
        <v>45243380</v>
      </c>
      <c r="J29" s="68">
        <f t="shared" si="1"/>
        <v>8.5363806000392284</v>
      </c>
      <c r="K29" s="60">
        <f>FBiH!K18</f>
        <v>2339979</v>
      </c>
      <c r="L29" s="69">
        <f t="shared" si="6"/>
        <v>1.9551736120486873</v>
      </c>
      <c r="M29" s="60">
        <f t="shared" si="2"/>
        <v>47583359</v>
      </c>
      <c r="N29" s="69">
        <f t="shared" si="3"/>
        <v>7.3240324619975317</v>
      </c>
      <c r="O29" s="1"/>
      <c r="P29" s="1"/>
      <c r="Q29" s="1"/>
      <c r="R29" s="1"/>
      <c r="S29" s="1"/>
    </row>
    <row r="30" spans="1:19" x14ac:dyDescent="0.25">
      <c r="A30" s="15" t="s">
        <v>46</v>
      </c>
      <c r="B30" s="7" t="s">
        <v>22</v>
      </c>
      <c r="C30" s="60">
        <f>RS!C22</f>
        <v>2209880.11</v>
      </c>
      <c r="D30" s="68">
        <f t="shared" si="8"/>
        <v>0.47244749435495753</v>
      </c>
      <c r="E30" s="60">
        <f>RS!E22</f>
        <v>0</v>
      </c>
      <c r="F30" s="69">
        <f t="shared" si="5"/>
        <v>0</v>
      </c>
      <c r="G30" s="60">
        <f t="shared" si="7"/>
        <v>2209880.11</v>
      </c>
      <c r="H30" s="69">
        <f t="shared" si="0"/>
        <v>0.37957597506603502</v>
      </c>
      <c r="I30" s="60">
        <f>RS!I22</f>
        <v>2540307.04</v>
      </c>
      <c r="J30" s="68">
        <f t="shared" si="1"/>
        <v>0.47929725264556</v>
      </c>
      <c r="K30" s="60">
        <f>RS!K22</f>
        <v>0</v>
      </c>
      <c r="L30" s="69">
        <f t="shared" si="6"/>
        <v>0</v>
      </c>
      <c r="M30" s="60">
        <f t="shared" si="2"/>
        <v>2540307.04</v>
      </c>
      <c r="N30" s="69">
        <f t="shared" si="3"/>
        <v>0.39100415807973671</v>
      </c>
      <c r="O30" s="1"/>
      <c r="P30" s="1"/>
      <c r="Q30" s="1"/>
      <c r="R30" s="1"/>
      <c r="S30" s="1"/>
    </row>
    <row r="31" spans="1:19" x14ac:dyDescent="0.25">
      <c r="A31" s="15" t="s">
        <v>47</v>
      </c>
      <c r="B31" s="7" t="s">
        <v>20</v>
      </c>
      <c r="C31" s="60">
        <f>RS!C23</f>
        <v>10164077.960000001</v>
      </c>
      <c r="D31" s="68">
        <f t="shared" si="8"/>
        <v>2.1729654667240972</v>
      </c>
      <c r="E31" s="60">
        <f>RS!E23</f>
        <v>0</v>
      </c>
      <c r="F31" s="69">
        <f t="shared" si="5"/>
        <v>0</v>
      </c>
      <c r="G31" s="60">
        <f t="shared" si="7"/>
        <v>10164077.960000001</v>
      </c>
      <c r="H31" s="69">
        <f t="shared" si="0"/>
        <v>1.7458140760017054</v>
      </c>
      <c r="I31" s="60">
        <f>RS!I23</f>
        <v>8796319.2400000002</v>
      </c>
      <c r="J31" s="68">
        <f t="shared" si="1"/>
        <v>1.6596622293048799</v>
      </c>
      <c r="K31" s="60">
        <f>RS!K23</f>
        <v>0</v>
      </c>
      <c r="L31" s="69">
        <f t="shared" si="6"/>
        <v>0</v>
      </c>
      <c r="M31" s="60">
        <f t="shared" si="2"/>
        <v>8796319.2400000002</v>
      </c>
      <c r="N31" s="69">
        <f t="shared" si="3"/>
        <v>1.3539297984375893</v>
      </c>
      <c r="O31" s="1"/>
      <c r="P31" s="1"/>
      <c r="Q31" s="1"/>
      <c r="R31" s="1"/>
      <c r="S31" s="1"/>
    </row>
    <row r="32" spans="1:19" x14ac:dyDescent="0.25">
      <c r="A32" s="15" t="s">
        <v>48</v>
      </c>
      <c r="B32" s="7" t="s">
        <v>6</v>
      </c>
      <c r="C32" s="60">
        <f>FBiH!C19</f>
        <v>27838408</v>
      </c>
      <c r="D32" s="68">
        <f t="shared" si="8"/>
        <v>5.9515382969943129</v>
      </c>
      <c r="E32" s="60">
        <f>FBiH!E19</f>
        <v>16992237</v>
      </c>
      <c r="F32" s="69">
        <f t="shared" si="5"/>
        <v>14.847439347539112</v>
      </c>
      <c r="G32" s="60">
        <f t="shared" si="7"/>
        <v>44830645</v>
      </c>
      <c r="H32" s="69">
        <f t="shared" si="0"/>
        <v>7.7002529285239225</v>
      </c>
      <c r="I32" s="60">
        <f>FBiH!I19</f>
        <v>29583482</v>
      </c>
      <c r="J32" s="68">
        <f t="shared" si="1"/>
        <v>5.5817196201170143</v>
      </c>
      <c r="K32" s="60">
        <f>FBiH!K19</f>
        <v>19410903</v>
      </c>
      <c r="L32" s="69">
        <f t="shared" si="6"/>
        <v>16.21881449860734</v>
      </c>
      <c r="M32" s="60">
        <f t="shared" si="2"/>
        <v>48994385</v>
      </c>
      <c r="N32" s="69">
        <f t="shared" si="3"/>
        <v>7.5412176386203624</v>
      </c>
      <c r="O32" s="1"/>
      <c r="P32" s="1"/>
      <c r="Q32" s="1"/>
      <c r="R32" s="1"/>
      <c r="S32" s="1"/>
    </row>
    <row r="33" spans="1:35" x14ac:dyDescent="0.25">
      <c r="A33" s="15" t="s">
        <v>49</v>
      </c>
      <c r="B33" s="7" t="s">
        <v>7</v>
      </c>
      <c r="C33" s="60">
        <f>FBiH!C20</f>
        <v>20699746</v>
      </c>
      <c r="D33" s="68">
        <f t="shared" si="8"/>
        <v>4.4253727101440159</v>
      </c>
      <c r="E33" s="60">
        <f>FBiH!E20</f>
        <v>26694477</v>
      </c>
      <c r="F33" s="69">
        <f t="shared" si="5"/>
        <v>23.325041203920229</v>
      </c>
      <c r="G33" s="60">
        <f t="shared" si="7"/>
        <v>47394223</v>
      </c>
      <c r="H33" s="69">
        <f t="shared" si="0"/>
        <v>8.1405811683250562</v>
      </c>
      <c r="I33" s="60">
        <f>FBiH!I20</f>
        <v>22308524</v>
      </c>
      <c r="J33" s="68">
        <f t="shared" si="1"/>
        <v>4.2091031105348353</v>
      </c>
      <c r="K33" s="60">
        <f>FBiH!K20</f>
        <v>25535096</v>
      </c>
      <c r="L33" s="69">
        <f t="shared" si="6"/>
        <v>21.335894843641753</v>
      </c>
      <c r="M33" s="60">
        <f t="shared" si="2"/>
        <v>47843620</v>
      </c>
      <c r="N33" s="69">
        <f t="shared" si="3"/>
        <v>7.3640918452073629</v>
      </c>
      <c r="O33" s="1"/>
      <c r="P33" s="1"/>
      <c r="Q33" s="1"/>
      <c r="R33" s="1"/>
      <c r="S33" s="1"/>
    </row>
    <row r="34" spans="1:35" x14ac:dyDescent="0.25">
      <c r="A34" s="15" t="s">
        <v>50</v>
      </c>
      <c r="B34" s="7" t="s">
        <v>68</v>
      </c>
      <c r="C34" s="60">
        <f>FBiH!C21</f>
        <v>898307</v>
      </c>
      <c r="D34" s="68">
        <f t="shared" si="8"/>
        <v>0.19204792576350166</v>
      </c>
      <c r="E34" s="60">
        <f>FBiH!E21</f>
        <v>26426865</v>
      </c>
      <c r="F34" s="69">
        <f t="shared" si="5"/>
        <v>23.091207781124062</v>
      </c>
      <c r="G34" s="60">
        <f t="shared" si="7"/>
        <v>27325172</v>
      </c>
      <c r="H34" s="69">
        <f t="shared" si="0"/>
        <v>4.6934576942941568</v>
      </c>
      <c r="I34" s="60">
        <f>FBiH!I21</f>
        <v>1342681</v>
      </c>
      <c r="J34" s="68">
        <f t="shared" si="1"/>
        <v>0.25333288627952361</v>
      </c>
      <c r="K34" s="60">
        <f>FBiH!K21</f>
        <v>26022988</v>
      </c>
      <c r="L34" s="69">
        <f t="shared" si="6"/>
        <v>21.743553871320916</v>
      </c>
      <c r="M34" s="60">
        <f t="shared" si="2"/>
        <v>27365669</v>
      </c>
      <c r="N34" s="69">
        <f t="shared" si="3"/>
        <v>4.2121248333956318</v>
      </c>
      <c r="O34" s="1"/>
      <c r="P34" s="1"/>
      <c r="Q34" s="1"/>
      <c r="R34" s="1"/>
      <c r="S34" s="1"/>
    </row>
    <row r="35" spans="1:35" x14ac:dyDescent="0.25">
      <c r="A35" s="15" t="s">
        <v>51</v>
      </c>
      <c r="B35" s="7" t="s">
        <v>25</v>
      </c>
      <c r="C35" s="60">
        <f>RS!C24</f>
        <v>24263564.300000001</v>
      </c>
      <c r="D35" s="68">
        <f t="shared" si="8"/>
        <v>5.1872769503570035</v>
      </c>
      <c r="E35" s="60">
        <f>RS!E24</f>
        <v>1346449.44</v>
      </c>
      <c r="F35" s="69">
        <f t="shared" si="5"/>
        <v>1.1764976203502813</v>
      </c>
      <c r="G35" s="60">
        <f t="shared" si="7"/>
        <v>25610013.740000002</v>
      </c>
      <c r="H35" s="69">
        <f t="shared" si="0"/>
        <v>4.3988567039571462</v>
      </c>
      <c r="I35" s="60">
        <f>RS!I24</f>
        <v>28493656.640000001</v>
      </c>
      <c r="J35" s="68">
        <f t="shared" si="1"/>
        <v>5.3760947516714035</v>
      </c>
      <c r="K35" s="60">
        <f>RS!K24</f>
        <v>1546739.22</v>
      </c>
      <c r="L35" s="69">
        <f t="shared" si="6"/>
        <v>1.2923807041280153</v>
      </c>
      <c r="M35" s="60">
        <f t="shared" si="2"/>
        <v>30040395.859999999</v>
      </c>
      <c r="N35" s="69">
        <f t="shared" si="3"/>
        <v>4.6238188953809729</v>
      </c>
      <c r="O35" s="1"/>
      <c r="P35" s="1"/>
      <c r="Q35" s="1"/>
      <c r="R35" s="1"/>
      <c r="S35" s="1"/>
    </row>
    <row r="36" spans="1:35" x14ac:dyDescent="0.25">
      <c r="A36" s="3"/>
      <c r="B36" s="4" t="s">
        <v>56</v>
      </c>
      <c r="C36" s="10">
        <f t="shared" ref="C36:L36" si="9">SUM(C11:C35)</f>
        <v>467751472.15399998</v>
      </c>
      <c r="D36" s="10">
        <f t="shared" si="9"/>
        <v>99.999999999999986</v>
      </c>
      <c r="E36" s="10">
        <f t="shared" si="9"/>
        <v>114445572.75</v>
      </c>
      <c r="F36" s="26">
        <f t="shared" si="9"/>
        <v>99.999999999999986</v>
      </c>
      <c r="G36" s="10">
        <f>SUM(G11:G35)</f>
        <v>582197044.90400004</v>
      </c>
      <c r="H36" s="26">
        <f t="shared" si="9"/>
        <v>100</v>
      </c>
      <c r="I36" s="10">
        <f t="shared" si="9"/>
        <v>530006593.19000006</v>
      </c>
      <c r="J36" s="10">
        <f t="shared" si="9"/>
        <v>100.00000000000001</v>
      </c>
      <c r="K36" s="10">
        <f t="shared" si="9"/>
        <v>119681392.25999999</v>
      </c>
      <c r="L36" s="26">
        <f t="shared" si="9"/>
        <v>100.00000000000001</v>
      </c>
      <c r="M36" s="10">
        <f>SUM(M11:M35)+0.6</f>
        <v>649687986.05000007</v>
      </c>
      <c r="N36" s="26">
        <f>SUM(N11:N35)</f>
        <v>99.99999990764799</v>
      </c>
      <c r="O36" s="1"/>
      <c r="P36" s="1"/>
      <c r="Q36" s="1"/>
      <c r="R36" s="1"/>
      <c r="S36" s="1"/>
    </row>
    <row r="37" spans="1:35" x14ac:dyDescent="0.25">
      <c r="A37" s="18"/>
      <c r="B37" s="18"/>
      <c r="C37" s="19"/>
      <c r="D37" s="18"/>
      <c r="E37" s="51"/>
      <c r="F37" s="18"/>
      <c r="G37" s="51"/>
      <c r="H37" s="18"/>
      <c r="I37" s="19"/>
      <c r="J37" s="18"/>
      <c r="K37" s="51"/>
      <c r="L37" s="18"/>
      <c r="M37" s="5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</row>
    <row r="38" spans="1:35" x14ac:dyDescent="0.25">
      <c r="C38" s="59"/>
      <c r="D38" s="21"/>
      <c r="E38" s="59"/>
      <c r="F38" s="18"/>
      <c r="G38" s="59"/>
      <c r="H38" s="18"/>
      <c r="I38" s="59"/>
      <c r="J38" s="21"/>
      <c r="K38" s="59"/>
      <c r="L38" s="18"/>
      <c r="M38" s="59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</row>
    <row r="39" spans="1:35" x14ac:dyDescent="0.25">
      <c r="A39" s="18" t="s">
        <v>82</v>
      </c>
      <c r="B39" s="46"/>
      <c r="C39" s="35"/>
      <c r="D39" s="21"/>
      <c r="E39" s="20"/>
      <c r="F39" s="18"/>
      <c r="G39" s="20"/>
      <c r="H39" s="18"/>
      <c r="I39" s="35"/>
      <c r="J39" s="21"/>
      <c r="K39" s="20"/>
      <c r="L39" s="18"/>
      <c r="M39" s="20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</row>
    <row r="40" spans="1:35" x14ac:dyDescent="0.25">
      <c r="A40" s="18" t="s">
        <v>83</v>
      </c>
      <c r="B40" s="62"/>
      <c r="C40" s="22"/>
      <c r="D40" s="21"/>
      <c r="E40" s="21"/>
      <c r="F40" s="18"/>
      <c r="G40" s="21"/>
      <c r="H40" s="18"/>
      <c r="I40" s="22"/>
      <c r="J40" s="21"/>
      <c r="K40" s="21"/>
      <c r="L40" s="18"/>
      <c r="M40" s="2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</row>
    <row r="41" spans="1:35" x14ac:dyDescent="0.25">
      <c r="A41" s="18"/>
      <c r="B41" s="46"/>
      <c r="C41" s="38"/>
      <c r="D41" s="21"/>
      <c r="E41" s="21"/>
      <c r="F41" s="18"/>
      <c r="G41" s="21"/>
      <c r="H41" s="18"/>
      <c r="I41" s="38"/>
      <c r="J41" s="21"/>
      <c r="K41" s="21"/>
      <c r="L41" s="18"/>
      <c r="M41" s="21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</row>
    <row r="42" spans="1:35" x14ac:dyDescent="0.25">
      <c r="A42" s="18"/>
      <c r="B42" s="17"/>
      <c r="C42" s="54"/>
      <c r="D42" s="21"/>
      <c r="E42" s="20"/>
      <c r="F42" s="18"/>
      <c r="G42" s="20"/>
      <c r="H42" s="18"/>
      <c r="I42" s="54"/>
      <c r="J42" s="21"/>
      <c r="K42" s="20"/>
      <c r="L42" s="18"/>
      <c r="M42" s="20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</row>
    <row r="43" spans="1:35" x14ac:dyDescent="0.25">
      <c r="A43" s="18"/>
      <c r="B43" s="46"/>
      <c r="C43" s="11"/>
      <c r="D43" s="18"/>
      <c r="E43" s="18"/>
      <c r="F43" s="18"/>
      <c r="G43" s="18"/>
      <c r="H43" s="18"/>
      <c r="I43" s="11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</row>
    <row r="44" spans="1:35" x14ac:dyDescent="0.25">
      <c r="A44" s="18"/>
      <c r="B44" s="17"/>
      <c r="C44" s="25"/>
      <c r="D44" s="18"/>
      <c r="E44" s="18"/>
      <c r="F44" s="18"/>
      <c r="G44" s="18"/>
      <c r="H44" s="18"/>
      <c r="I44" s="25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</row>
    <row r="45" spans="1:35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</row>
    <row r="46" spans="1:35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</row>
    <row r="47" spans="1:35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</row>
    <row r="48" spans="1:35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</row>
    <row r="49" spans="1:28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</row>
    <row r="50" spans="1:28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</row>
    <row r="51" spans="1:28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</row>
    <row r="52" spans="1:28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</row>
    <row r="53" spans="1:28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</row>
    <row r="54" spans="1:28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</row>
    <row r="55" spans="1:28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</row>
    <row r="56" spans="1:28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</row>
    <row r="57" spans="1:28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</row>
    <row r="58" spans="1:28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</row>
    <row r="59" spans="1:28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</row>
    <row r="60" spans="1:28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</row>
    <row r="61" spans="1:28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</row>
    <row r="62" spans="1:28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</row>
    <row r="63" spans="1:28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</row>
    <row r="64" spans="1:28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</row>
    <row r="65" spans="1:28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</row>
    <row r="66" spans="1:28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</row>
    <row r="67" spans="1:28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</row>
    <row r="68" spans="1:28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</row>
    <row r="70" spans="1:28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</row>
    <row r="71" spans="1:28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</row>
    <row r="72" spans="1:28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</row>
    <row r="73" spans="1:28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</row>
    <row r="74" spans="1:28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</row>
    <row r="75" spans="1:28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</row>
    <row r="76" spans="1:28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</row>
    <row r="77" spans="1:28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</row>
    <row r="78" spans="1:28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</row>
    <row r="79" spans="1:28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</row>
    <row r="80" spans="1:28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</row>
    <row r="81" spans="1:28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</row>
    <row r="82" spans="1:28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</row>
    <row r="83" spans="1:28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</row>
    <row r="86" spans="1:28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</row>
    <row r="87" spans="1:28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</row>
    <row r="88" spans="1:28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</row>
    <row r="89" spans="1:28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</row>
    <row r="90" spans="1:28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</row>
    <row r="91" spans="1:28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</row>
    <row r="92" spans="1:28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</row>
    <row r="93" spans="1:28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</row>
    <row r="94" spans="1:28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</row>
    <row r="95" spans="1:28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</row>
    <row r="96" spans="1:28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</row>
    <row r="97" spans="1:28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</row>
    <row r="98" spans="1:28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</row>
    <row r="99" spans="1:28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</row>
    <row r="100" spans="1:28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</row>
    <row r="101" spans="1:28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</row>
    <row r="102" spans="1:28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</row>
    <row r="103" spans="1:28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</row>
    <row r="104" spans="1:28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</row>
    <row r="105" spans="1:28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</row>
    <row r="106" spans="1:28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</row>
    <row r="107" spans="1:28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</row>
    <row r="108" spans="1:28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</row>
    <row r="109" spans="1:28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</row>
    <row r="110" spans="1:28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</row>
    <row r="111" spans="1:28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</row>
    <row r="112" spans="1:28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</row>
    <row r="113" spans="1:28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</row>
    <row r="114" spans="1:28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</row>
    <row r="115" spans="1:28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</row>
    <row r="116" spans="1:28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</row>
    <row r="117" spans="1:28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</row>
    <row r="118" spans="1:28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</row>
    <row r="119" spans="1:28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</row>
    <row r="120" spans="1:28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</row>
    <row r="121" spans="1:28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</row>
    <row r="122" spans="1:28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</row>
    <row r="123" spans="1:28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</row>
    <row r="124" spans="1:28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</row>
    <row r="125" spans="1:28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</row>
    <row r="126" spans="1:28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</row>
    <row r="127" spans="1:28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</row>
    <row r="128" spans="1:28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</row>
    <row r="129" spans="1:28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</row>
    <row r="130" spans="1:28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</row>
    <row r="131" spans="1:28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</row>
    <row r="132" spans="1:28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</row>
    <row r="133" spans="1:28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</row>
    <row r="134" spans="1:28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</row>
    <row r="135" spans="1:28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</row>
    <row r="136" spans="1:28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</row>
    <row r="137" spans="1:28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</row>
    <row r="138" spans="1:28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</row>
    <row r="139" spans="1:28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</row>
    <row r="140" spans="1:28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</row>
    <row r="141" spans="1:28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</row>
    <row r="142" spans="1:28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</row>
    <row r="143" spans="1:28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</row>
    <row r="144" spans="1:28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</row>
    <row r="145" spans="1:28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</row>
    <row r="146" spans="1:28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</row>
    <row r="147" spans="1:28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</row>
    <row r="148" spans="1:28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</row>
    <row r="149" spans="1:28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</row>
    <row r="150" spans="1:28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</row>
    <row r="151" spans="1:28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</row>
    <row r="152" spans="1:28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</row>
    <row r="153" spans="1:28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</row>
    <row r="154" spans="1:28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</row>
    <row r="155" spans="1:28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</row>
    <row r="156" spans="1:28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</row>
    <row r="157" spans="1:28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</row>
    <row r="158" spans="1:28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</row>
    <row r="159" spans="1:28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</row>
    <row r="160" spans="1:28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</row>
    <row r="161" spans="1:28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</row>
    <row r="162" spans="1:28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</row>
    <row r="163" spans="1:28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</row>
    <row r="164" spans="1:28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</row>
    <row r="165" spans="1:28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</row>
    <row r="166" spans="1:28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</row>
    <row r="167" spans="1:28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</row>
    <row r="168" spans="1:28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</row>
    <row r="169" spans="1:28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</row>
    <row r="170" spans="1:28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</row>
    <row r="171" spans="1:28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</row>
    <row r="172" spans="1:28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</row>
    <row r="173" spans="1:28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</row>
    <row r="174" spans="1:28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</row>
    <row r="175" spans="1:28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</row>
    <row r="176" spans="1:28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</row>
    <row r="177" spans="1:28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</row>
    <row r="178" spans="1:28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</row>
    <row r="179" spans="1:28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</row>
    <row r="180" spans="1:28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</row>
    <row r="181" spans="1:28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</row>
    <row r="182" spans="1:28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</row>
    <row r="183" spans="1:28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</row>
    <row r="184" spans="1:28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</row>
    <row r="185" spans="1:28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</row>
    <row r="186" spans="1:28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</row>
    <row r="187" spans="1:28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</row>
    <row r="188" spans="1:28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</row>
    <row r="189" spans="1:28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</row>
    <row r="190" spans="1:28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</row>
    <row r="191" spans="1:28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</row>
    <row r="192" spans="1:28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</row>
    <row r="193" spans="1:28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</row>
    <row r="194" spans="1:28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</row>
    <row r="195" spans="1:28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</row>
    <row r="196" spans="1:28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</row>
    <row r="197" spans="1:28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</row>
    <row r="198" spans="1:28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</row>
    <row r="199" spans="1:28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</row>
    <row r="200" spans="1:28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</row>
    <row r="201" spans="1:28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</row>
    <row r="202" spans="1:28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</row>
    <row r="203" spans="1:28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</row>
    <row r="204" spans="1:28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</row>
    <row r="205" spans="1:28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</row>
    <row r="206" spans="1:28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</row>
    <row r="207" spans="1:28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</row>
    <row r="208" spans="1:28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</row>
    <row r="209" spans="1:28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</row>
    <row r="210" spans="1:28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</row>
    <row r="211" spans="1:28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</row>
    <row r="212" spans="1:28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</row>
    <row r="213" spans="1:28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</row>
    <row r="214" spans="1:28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</row>
    <row r="215" spans="1:28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</row>
    <row r="216" spans="1:28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</row>
    <row r="217" spans="1:28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</row>
    <row r="218" spans="1:28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</row>
    <row r="219" spans="1:28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</row>
    <row r="220" spans="1:28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</row>
    <row r="221" spans="1:28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</row>
    <row r="222" spans="1:28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</row>
    <row r="223" spans="1:28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</row>
    <row r="224" spans="1:28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</row>
    <row r="225" spans="1:28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</row>
    <row r="226" spans="1:28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</row>
    <row r="227" spans="1:28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</row>
    <row r="228" spans="1:28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</row>
    <row r="229" spans="1:28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</row>
    <row r="230" spans="1:28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</row>
    <row r="231" spans="1:28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</row>
    <row r="232" spans="1:28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E11:E16 M11:M36 I11:I35 K11:K34 E18:E34" formula="1"/>
    <ignoredError sqref="J11:J36 L12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7" t="s">
        <v>62</v>
      </c>
      <c r="I5" s="67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</row>
    <row r="9" spans="1:14" s="27" customFormat="1" ht="21.75" customHeight="1" x14ac:dyDescent="0.25">
      <c r="A9" s="84"/>
      <c r="B9" s="81"/>
      <c r="C9" s="81" t="s">
        <v>90</v>
      </c>
      <c r="D9" s="81"/>
      <c r="E9" s="81" t="s">
        <v>90</v>
      </c>
      <c r="F9" s="81"/>
      <c r="G9" s="81" t="s">
        <v>90</v>
      </c>
      <c r="H9" s="81"/>
      <c r="I9" s="81" t="s">
        <v>91</v>
      </c>
      <c r="J9" s="81"/>
      <c r="K9" s="81" t="s">
        <v>91</v>
      </c>
      <c r="L9" s="81"/>
      <c r="M9" s="81" t="s">
        <v>91</v>
      </c>
      <c r="N9" s="82"/>
    </row>
    <row r="10" spans="1:14" ht="18.75" customHeight="1" thickBot="1" x14ac:dyDescent="0.3">
      <c r="A10" s="85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ht="16.5" customHeight="1" x14ac:dyDescent="0.25">
      <c r="A11" s="15" t="s">
        <v>27</v>
      </c>
      <c r="B11" s="7" t="s">
        <v>63</v>
      </c>
      <c r="C11" s="60">
        <v>51091342</v>
      </c>
      <c r="D11" s="70">
        <f>C11/C22*100</f>
        <v>16.634876350422878</v>
      </c>
      <c r="E11" s="60">
        <v>5776175</v>
      </c>
      <c r="F11" s="28">
        <f>E11/E22*100</f>
        <v>5.8268806905758117</v>
      </c>
      <c r="G11" s="60">
        <f>C11+E11</f>
        <v>56867517</v>
      </c>
      <c r="H11" s="69">
        <f>G11/G22*100</f>
        <v>13.997686605912266</v>
      </c>
      <c r="I11" s="60">
        <v>60324920</v>
      </c>
      <c r="J11" s="70">
        <f>I11/I22*100</f>
        <v>17.343857535832861</v>
      </c>
      <c r="K11" s="60">
        <v>4474345</v>
      </c>
      <c r="L11" s="28">
        <f>K11/K22*100</f>
        <v>4.3063697095794149</v>
      </c>
      <c r="M11" s="60">
        <f>I11+K11</f>
        <v>64799265</v>
      </c>
      <c r="N11" s="69">
        <f>M11/M22*100</f>
        <v>14.345075888729639</v>
      </c>
    </row>
    <row r="12" spans="1:14" ht="16.5" customHeight="1" x14ac:dyDescent="0.25">
      <c r="A12" s="15" t="s">
        <v>28</v>
      </c>
      <c r="B12" s="7" t="s">
        <v>88</v>
      </c>
      <c r="C12" s="60">
        <v>64186728</v>
      </c>
      <c r="D12" s="70">
        <f>C12/C22*100</f>
        <v>20.898614947679903</v>
      </c>
      <c r="E12" s="60">
        <v>0</v>
      </c>
      <c r="F12" s="28">
        <f>E12/E22*100</f>
        <v>0</v>
      </c>
      <c r="G12" s="60">
        <f t="shared" ref="G12:G21" si="0">C12+E12</f>
        <v>64186728</v>
      </c>
      <c r="H12" s="69">
        <f>G12/G22*100</f>
        <v>15.799277868997407</v>
      </c>
      <c r="I12" s="60">
        <v>75845489</v>
      </c>
      <c r="J12" s="70">
        <f>I12/I22*100</f>
        <v>21.806135108866755</v>
      </c>
      <c r="K12" s="60">
        <v>0</v>
      </c>
      <c r="L12" s="28">
        <f>K12/K22*100</f>
        <v>0</v>
      </c>
      <c r="M12" s="60">
        <f>I12+K12+0.4</f>
        <v>75845489.400000006</v>
      </c>
      <c r="N12" s="69">
        <f>M12/M22*100</f>
        <v>16.79045744208425</v>
      </c>
    </row>
    <row r="13" spans="1:14" ht="16.5" customHeight="1" x14ac:dyDescent="0.25">
      <c r="A13" s="15" t="s">
        <v>29</v>
      </c>
      <c r="B13" s="7" t="s">
        <v>1</v>
      </c>
      <c r="C13" s="60">
        <v>13789474</v>
      </c>
      <c r="D13" s="70">
        <f>C13/C22*100</f>
        <v>4.4897273382909209</v>
      </c>
      <c r="E13" s="60">
        <v>0</v>
      </c>
      <c r="F13" s="28">
        <f>E13/E22*100</f>
        <v>0</v>
      </c>
      <c r="G13" s="60">
        <f t="shared" si="0"/>
        <v>13789474</v>
      </c>
      <c r="H13" s="69">
        <f>G13/G22*100</f>
        <v>3.3942177484621925</v>
      </c>
      <c r="I13" s="60">
        <v>17570484</v>
      </c>
      <c r="J13" s="70">
        <f>I13/I22*100</f>
        <v>5.0516431904365673</v>
      </c>
      <c r="K13" s="60">
        <v>0</v>
      </c>
      <c r="L13" s="28">
        <f>K13/K22*100</f>
        <v>0</v>
      </c>
      <c r="M13" s="60">
        <f t="shared" ref="M13:M21" si="1">I13+K13</f>
        <v>17570484</v>
      </c>
      <c r="N13" s="69">
        <f>M13/M22*100</f>
        <v>3.8897034770642831</v>
      </c>
    </row>
    <row r="14" spans="1:14" x14ac:dyDescent="0.25">
      <c r="A14" s="15" t="s">
        <v>30</v>
      </c>
      <c r="B14" s="7" t="s">
        <v>89</v>
      </c>
      <c r="C14" s="60">
        <v>1994048</v>
      </c>
      <c r="D14" s="70">
        <f>C14/C22*100</f>
        <v>0.64924389570366037</v>
      </c>
      <c r="E14" s="60">
        <v>0</v>
      </c>
      <c r="F14" s="28">
        <f>E14/E22*100</f>
        <v>0</v>
      </c>
      <c r="G14" s="60">
        <f t="shared" si="0"/>
        <v>1994048</v>
      </c>
      <c r="H14" s="69">
        <f>G14/G22*100</f>
        <v>0.49082605419797287</v>
      </c>
      <c r="I14" s="60">
        <v>0</v>
      </c>
      <c r="J14" s="70">
        <f>I14/I22*100</f>
        <v>0</v>
      </c>
      <c r="K14" s="60">
        <v>0</v>
      </c>
      <c r="L14" s="28">
        <f>K14/K22*100</f>
        <v>0</v>
      </c>
      <c r="M14" s="60">
        <f t="shared" si="1"/>
        <v>0</v>
      </c>
      <c r="N14" s="69">
        <f>M14/M22*100</f>
        <v>0</v>
      </c>
    </row>
    <row r="15" spans="1:14" ht="16.5" customHeight="1" x14ac:dyDescent="0.25">
      <c r="A15" s="15" t="s">
        <v>31</v>
      </c>
      <c r="B15" s="7" t="s">
        <v>2</v>
      </c>
      <c r="C15" s="60">
        <v>25065484</v>
      </c>
      <c r="D15" s="70">
        <f>C15/C22*100</f>
        <v>8.1610936546451072</v>
      </c>
      <c r="E15" s="60">
        <v>2269709</v>
      </c>
      <c r="F15" s="28">
        <f>E15/E22*100</f>
        <v>2.2896334590496537</v>
      </c>
      <c r="G15" s="60">
        <f t="shared" si="0"/>
        <v>27335193</v>
      </c>
      <c r="H15" s="69">
        <f>G15/G22*100</f>
        <v>6.7284362868547039</v>
      </c>
      <c r="I15" s="60">
        <v>27289014</v>
      </c>
      <c r="J15" s="70">
        <f>I15/I22*100</f>
        <v>7.8457919398707592</v>
      </c>
      <c r="K15" s="60">
        <v>6952086</v>
      </c>
      <c r="L15" s="28">
        <f>K15/K22*100</f>
        <v>6.6910916723657028</v>
      </c>
      <c r="M15" s="60">
        <f t="shared" si="1"/>
        <v>34241100</v>
      </c>
      <c r="N15" s="69">
        <f>M15/M22*100</f>
        <v>7.5801967508980299</v>
      </c>
    </row>
    <row r="16" spans="1:14" ht="16.5" customHeight="1" x14ac:dyDescent="0.25">
      <c r="A16" s="15" t="s">
        <v>32</v>
      </c>
      <c r="B16" s="7" t="s">
        <v>3</v>
      </c>
      <c r="C16" s="60">
        <v>45826839</v>
      </c>
      <c r="D16" s="70">
        <f>C16/C22*100</f>
        <v>14.920802046963983</v>
      </c>
      <c r="E16" s="60">
        <v>0</v>
      </c>
      <c r="F16" s="28">
        <f>E16/E22*100</f>
        <v>0</v>
      </c>
      <c r="G16" s="60">
        <f t="shared" si="0"/>
        <v>45826839</v>
      </c>
      <c r="H16" s="69">
        <f>G16/G22*100</f>
        <v>11.280072777955082</v>
      </c>
      <c r="I16" s="60">
        <v>52937253</v>
      </c>
      <c r="J16" s="70">
        <f>I16/I22*100</f>
        <v>15.219849017128256</v>
      </c>
      <c r="K16" s="60">
        <v>0</v>
      </c>
      <c r="L16" s="28">
        <f>K16/K22*100</f>
        <v>0</v>
      </c>
      <c r="M16" s="60">
        <f t="shared" si="1"/>
        <v>52937253</v>
      </c>
      <c r="N16" s="69">
        <f>M16/M22*100</f>
        <v>11.719097610534329</v>
      </c>
    </row>
    <row r="17" spans="1:14" ht="16.5" customHeight="1" x14ac:dyDescent="0.25">
      <c r="A17" s="15" t="s">
        <v>33</v>
      </c>
      <c r="B17" s="7" t="s">
        <v>4</v>
      </c>
      <c r="C17" s="60">
        <v>15166798</v>
      </c>
      <c r="D17" s="70">
        <f>C17/C22*100</f>
        <v>4.938171507842581</v>
      </c>
      <c r="E17" s="60">
        <v>18390942</v>
      </c>
      <c r="F17" s="28">
        <f>E17/E22*100</f>
        <v>18.552385414448089</v>
      </c>
      <c r="G17" s="60">
        <f t="shared" si="0"/>
        <v>33557740</v>
      </c>
      <c r="H17" s="69">
        <f>G17/G22*100</f>
        <v>8.2600885796136705</v>
      </c>
      <c r="I17" s="60">
        <v>15371975</v>
      </c>
      <c r="J17" s="70">
        <f>I17/I22*100</f>
        <v>4.4195557067358617</v>
      </c>
      <c r="K17" s="60">
        <v>19165227</v>
      </c>
      <c r="L17" s="28">
        <f>K17/K22*100</f>
        <v>18.445728487636419</v>
      </c>
      <c r="M17" s="60">
        <f t="shared" si="1"/>
        <v>34537202</v>
      </c>
      <c r="N17" s="69">
        <f>M17/M22*100</f>
        <v>7.6457469644815426</v>
      </c>
    </row>
    <row r="18" spans="1:14" ht="16.5" customHeight="1" x14ac:dyDescent="0.25">
      <c r="A18" s="15" t="s">
        <v>34</v>
      </c>
      <c r="B18" s="7" t="s">
        <v>5</v>
      </c>
      <c r="C18" s="60">
        <v>40576711</v>
      </c>
      <c r="D18" s="70">
        <f>C18/C22*100</f>
        <v>13.211408112784429</v>
      </c>
      <c r="E18" s="60">
        <v>2579392</v>
      </c>
      <c r="F18" s="28">
        <f>E18/E22*100</f>
        <v>2.6020349865136918</v>
      </c>
      <c r="G18" s="60">
        <f t="shared" si="0"/>
        <v>43156103</v>
      </c>
      <c r="H18" s="69">
        <f>G18/G22*100</f>
        <v>10.622682979572858</v>
      </c>
      <c r="I18" s="60">
        <v>45243380</v>
      </c>
      <c r="J18" s="70">
        <f>I18/I22*100</f>
        <v>13.007804024597954</v>
      </c>
      <c r="K18" s="60">
        <v>2339979</v>
      </c>
      <c r="L18" s="28">
        <f>K18/K22*100</f>
        <v>2.2521318062536371</v>
      </c>
      <c r="M18" s="60">
        <f t="shared" si="1"/>
        <v>47583359</v>
      </c>
      <c r="N18" s="69">
        <f>M18/M22*100</f>
        <v>10.53386787482337</v>
      </c>
    </row>
    <row r="19" spans="1:14" ht="16.5" customHeight="1" x14ac:dyDescent="0.25">
      <c r="A19" s="15" t="s">
        <v>35</v>
      </c>
      <c r="B19" s="7" t="s">
        <v>6</v>
      </c>
      <c r="C19" s="60">
        <v>27838408</v>
      </c>
      <c r="D19" s="70">
        <f>C19/C22*100</f>
        <v>9.0639324931535974</v>
      </c>
      <c r="E19" s="60">
        <v>16992237</v>
      </c>
      <c r="F19" s="28">
        <f>E19/E22*100</f>
        <v>17.141401994397302</v>
      </c>
      <c r="G19" s="60">
        <f t="shared" si="0"/>
        <v>44830645</v>
      </c>
      <c r="H19" s="69">
        <f>G19/G22*100</f>
        <v>11.034864051667803</v>
      </c>
      <c r="I19" s="60">
        <v>29583482</v>
      </c>
      <c r="J19" s="70">
        <f>I19/I22*100</f>
        <v>8.5054683408096654</v>
      </c>
      <c r="K19" s="60">
        <v>19410903</v>
      </c>
      <c r="L19" s="28">
        <f>K19/K22*100</f>
        <v>18.682181350518164</v>
      </c>
      <c r="M19" s="60">
        <f t="shared" si="1"/>
        <v>48994385</v>
      </c>
      <c r="N19" s="69">
        <f>M19/M22*100</f>
        <v>10.846236773621383</v>
      </c>
    </row>
    <row r="20" spans="1:14" ht="16.5" customHeight="1" x14ac:dyDescent="0.25">
      <c r="A20" s="15" t="s">
        <v>36</v>
      </c>
      <c r="B20" s="7" t="s">
        <v>7</v>
      </c>
      <c r="C20" s="60">
        <v>20699746</v>
      </c>
      <c r="D20" s="70">
        <f>C20/C22*100</f>
        <v>6.7396490621671399</v>
      </c>
      <c r="E20" s="60">
        <v>26694477</v>
      </c>
      <c r="F20" s="28">
        <f>E20/E22*100</f>
        <v>26.928812332784258</v>
      </c>
      <c r="G20" s="60">
        <f t="shared" si="0"/>
        <v>47394223</v>
      </c>
      <c r="H20" s="69">
        <f>G20/G22*100</f>
        <v>11.66587738453077</v>
      </c>
      <c r="I20" s="60">
        <v>22308524</v>
      </c>
      <c r="J20" s="70">
        <f>I20/I22*100</f>
        <v>6.4138644873579311</v>
      </c>
      <c r="K20" s="60">
        <v>25535096</v>
      </c>
      <c r="L20" s="28">
        <f>K20/K22*100</f>
        <v>24.576460676501807</v>
      </c>
      <c r="M20" s="60">
        <f t="shared" si="1"/>
        <v>47843620</v>
      </c>
      <c r="N20" s="69">
        <f>M20/M22*100</f>
        <v>10.591483710371454</v>
      </c>
    </row>
    <row r="21" spans="1:14" ht="16.5" customHeight="1" x14ac:dyDescent="0.25">
      <c r="A21" s="15" t="s">
        <v>37</v>
      </c>
      <c r="B21" s="7" t="s">
        <v>68</v>
      </c>
      <c r="C21" s="60">
        <v>898307</v>
      </c>
      <c r="D21" s="70">
        <f>C21/C22*100</f>
        <v>0.29248059034580309</v>
      </c>
      <c r="E21" s="60">
        <v>26426865</v>
      </c>
      <c r="F21" s="28">
        <f>E21/E22*100</f>
        <v>26.658851122231191</v>
      </c>
      <c r="G21" s="60">
        <f t="shared" si="0"/>
        <v>27325172</v>
      </c>
      <c r="H21" s="69">
        <f>G21/G22*100</f>
        <v>6.7259696622352774</v>
      </c>
      <c r="I21" s="60">
        <v>1342681</v>
      </c>
      <c r="J21" s="70">
        <f>I21/I22*100</f>
        <v>0.38603064836338946</v>
      </c>
      <c r="K21" s="60">
        <v>26022988</v>
      </c>
      <c r="L21" s="28">
        <f>K21/K22*100</f>
        <v>25.046036297144859</v>
      </c>
      <c r="M21" s="60">
        <f t="shared" si="1"/>
        <v>27365669</v>
      </c>
      <c r="N21" s="69">
        <f>M21/M22*100</f>
        <v>6.0581335073917293</v>
      </c>
    </row>
    <row r="22" spans="1:14" ht="16.5" customHeight="1" x14ac:dyDescent="0.25">
      <c r="A22" s="3"/>
      <c r="B22" s="4" t="s">
        <v>56</v>
      </c>
      <c r="C22" s="10">
        <f t="shared" ref="C22:H22" si="2">SUM(C11:C21)</f>
        <v>307133885</v>
      </c>
      <c r="D22" s="10">
        <f t="shared" si="2"/>
        <v>100.00000000000001</v>
      </c>
      <c r="E22" s="10">
        <f t="shared" si="2"/>
        <v>99129797</v>
      </c>
      <c r="F22" s="26">
        <f t="shared" si="2"/>
        <v>100</v>
      </c>
      <c r="G22" s="10">
        <f t="shared" si="2"/>
        <v>406263682</v>
      </c>
      <c r="H22" s="26">
        <f t="shared" si="2"/>
        <v>99.999999999999986</v>
      </c>
      <c r="I22" s="10">
        <f>SUM(I11:I21)</f>
        <v>347817202</v>
      </c>
      <c r="J22" s="10">
        <f t="shared" ref="J22:N22" si="3">SUM(J11:J21)</f>
        <v>100</v>
      </c>
      <c r="K22" s="10">
        <f t="shared" si="3"/>
        <v>103900624</v>
      </c>
      <c r="L22" s="26">
        <f t="shared" si="3"/>
        <v>100</v>
      </c>
      <c r="M22" s="10">
        <f t="shared" si="3"/>
        <v>451717826.39999998</v>
      </c>
      <c r="N22" s="26">
        <f t="shared" si="3"/>
        <v>100.00000000000001</v>
      </c>
    </row>
    <row r="23" spans="1:14" x14ac:dyDescent="0.25">
      <c r="A23" s="18"/>
      <c r="B23" s="18"/>
      <c r="C23" s="19"/>
      <c r="D23" s="18"/>
      <c r="E23" s="18"/>
      <c r="F23" s="18"/>
      <c r="G23" s="18"/>
      <c r="H23" s="18"/>
      <c r="I23" s="19"/>
      <c r="J23" s="18"/>
      <c r="K23" s="18"/>
      <c r="L23" s="18"/>
      <c r="M23" s="18"/>
      <c r="N23" s="18"/>
    </row>
    <row r="24" spans="1:14" x14ac:dyDescent="0.25">
      <c r="A24" s="18"/>
      <c r="C24" s="20"/>
      <c r="D24" s="21"/>
      <c r="E24" s="20"/>
      <c r="F24" s="18"/>
      <c r="G24" s="20"/>
      <c r="H24" s="18"/>
      <c r="I24" s="20"/>
      <c r="J24" s="21"/>
      <c r="K24" s="20"/>
      <c r="L24" s="18"/>
      <c r="M24" s="20"/>
      <c r="N24" s="18"/>
    </row>
    <row r="25" spans="1:14" x14ac:dyDescent="0.25">
      <c r="A25" s="18"/>
      <c r="B25" s="48" t="s">
        <v>81</v>
      </c>
      <c r="C25" s="23"/>
      <c r="D25" s="21"/>
      <c r="E25" s="20"/>
      <c r="F25" s="18"/>
      <c r="G25" s="20"/>
      <c r="H25" s="18"/>
      <c r="I25" s="23"/>
      <c r="J25" s="21"/>
      <c r="K25" s="20"/>
      <c r="L25" s="18"/>
      <c r="M25" s="20"/>
      <c r="N25" s="18"/>
    </row>
    <row r="26" spans="1:14" x14ac:dyDescent="0.25">
      <c r="A26" s="18"/>
      <c r="B26" s="18" t="s">
        <v>86</v>
      </c>
      <c r="C26" s="9"/>
      <c r="D26" s="21"/>
      <c r="E26" s="9"/>
      <c r="F26" s="18"/>
      <c r="G26" s="9"/>
      <c r="H26" s="18"/>
      <c r="I26" s="9"/>
      <c r="J26" s="21"/>
      <c r="K26" s="9"/>
      <c r="L26" s="18"/>
      <c r="M26" s="9"/>
      <c r="N26" s="18"/>
    </row>
    <row r="27" spans="1:14" x14ac:dyDescent="0.25">
      <c r="A27" s="18"/>
      <c r="B27" s="18" t="s">
        <v>87</v>
      </c>
      <c r="C27" s="24"/>
      <c r="D27" s="21"/>
      <c r="E27" s="21"/>
      <c r="F27" s="18"/>
      <c r="G27" s="21"/>
      <c r="H27" s="18"/>
      <c r="I27" s="24"/>
      <c r="J27" s="21"/>
      <c r="K27" s="21"/>
      <c r="L27" s="18"/>
      <c r="M27" s="21"/>
      <c r="N27" s="18"/>
    </row>
    <row r="28" spans="1:14" x14ac:dyDescent="0.25">
      <c r="A28" s="18"/>
      <c r="B28" s="17"/>
      <c r="C28" s="9"/>
      <c r="D28" s="21"/>
      <c r="E28" s="20"/>
      <c r="F28" s="18"/>
      <c r="G28" s="20"/>
      <c r="H28" s="18"/>
      <c r="I28" s="9"/>
      <c r="J28" s="21"/>
      <c r="K28" s="20"/>
      <c r="L28" s="18"/>
      <c r="M28" s="20"/>
      <c r="N28" s="18"/>
    </row>
    <row r="29" spans="1:14" x14ac:dyDescent="0.25">
      <c r="A29" s="18"/>
      <c r="B29" s="40"/>
      <c r="C29" s="53"/>
      <c r="D29" s="18"/>
      <c r="I29" s="53"/>
      <c r="J29" s="18"/>
    </row>
    <row r="30" spans="1:14" x14ac:dyDescent="0.25">
      <c r="A30" s="18"/>
      <c r="B30" s="40"/>
      <c r="C30" s="18"/>
      <c r="D30" s="18"/>
      <c r="I30" s="18"/>
      <c r="J30" s="18"/>
    </row>
    <row r="31" spans="1:14" x14ac:dyDescent="0.25">
      <c r="A31" s="18"/>
      <c r="B31" s="40"/>
      <c r="C31" s="18"/>
      <c r="D31" s="18"/>
      <c r="I31" s="18"/>
      <c r="J31" s="18"/>
    </row>
    <row r="32" spans="1:14" x14ac:dyDescent="0.25">
      <c r="A32" s="18"/>
      <c r="B32" s="40"/>
      <c r="C32" s="18"/>
      <c r="D32" s="18"/>
      <c r="I32" s="18"/>
      <c r="J32" s="18"/>
    </row>
    <row r="33" spans="1:14" x14ac:dyDescent="0.25">
      <c r="A33" s="18"/>
      <c r="B33" s="40"/>
      <c r="C33" s="18"/>
      <c r="D33" s="18"/>
      <c r="I33" s="18"/>
      <c r="J33" s="18"/>
    </row>
    <row r="34" spans="1:14" x14ac:dyDescent="0.25">
      <c r="A34" s="18"/>
      <c r="B34" s="40"/>
      <c r="C34" s="18"/>
      <c r="D34" s="18"/>
      <c r="I34" s="18"/>
      <c r="J34" s="18"/>
    </row>
    <row r="35" spans="1:14" x14ac:dyDescent="0.25">
      <c r="A35" s="18"/>
      <c r="B35" s="40"/>
      <c r="C35" s="18"/>
      <c r="D35" s="18"/>
      <c r="I35" s="18"/>
      <c r="J35" s="18"/>
    </row>
    <row r="36" spans="1:14" x14ac:dyDescent="0.25">
      <c r="A36" s="18"/>
      <c r="B36" s="18"/>
      <c r="C36" s="18"/>
      <c r="D36" s="18"/>
      <c r="I36" s="18"/>
      <c r="J36" s="18"/>
    </row>
    <row r="37" spans="1:14" x14ac:dyDescent="0.25">
      <c r="A37" s="16"/>
      <c r="B37" s="16"/>
      <c r="C37" s="16"/>
      <c r="D37" s="16"/>
      <c r="I37" s="16"/>
      <c r="J37" s="16"/>
    </row>
    <row r="38" spans="1:14" x14ac:dyDescent="0.25">
      <c r="A38" s="16"/>
      <c r="B38" s="16"/>
      <c r="C38" s="16"/>
      <c r="D38" s="16"/>
      <c r="I38" s="16"/>
      <c r="J38" s="16"/>
    </row>
    <row r="39" spans="1:14" x14ac:dyDescent="0.25">
      <c r="A39" s="16"/>
      <c r="B39" s="16"/>
      <c r="C39" s="16"/>
      <c r="D39" s="16"/>
      <c r="I39" s="16"/>
      <c r="J39" s="16"/>
    </row>
    <row r="40" spans="1:14" x14ac:dyDescent="0.25">
      <c r="A40" s="16"/>
      <c r="B40" s="16"/>
      <c r="C40" s="16"/>
      <c r="D40" s="16"/>
      <c r="I40" s="16"/>
      <c r="J40" s="16"/>
    </row>
    <row r="41" spans="1:14" x14ac:dyDescent="0.25">
      <c r="A41" s="16"/>
      <c r="B41" s="16"/>
      <c r="C41" s="16"/>
      <c r="D41" s="16"/>
      <c r="I41" s="16"/>
      <c r="J41" s="16"/>
    </row>
    <row r="42" spans="1:14" x14ac:dyDescent="0.25">
      <c r="A42" s="16"/>
      <c r="B42" s="42"/>
      <c r="C42" s="6"/>
      <c r="D42" s="40"/>
      <c r="E42" s="16"/>
      <c r="F42" s="16"/>
      <c r="G42" s="16"/>
      <c r="H42" s="16"/>
      <c r="I42" s="6"/>
      <c r="J42" s="40"/>
      <c r="K42" s="16"/>
      <c r="L42" s="16"/>
      <c r="M42" s="16"/>
      <c r="N42" s="16"/>
    </row>
    <row r="43" spans="1:14" x14ac:dyDescent="0.25">
      <c r="A43" s="16"/>
      <c r="B43" s="42"/>
      <c r="C43" s="6"/>
      <c r="D43" s="40"/>
      <c r="E43" s="16"/>
      <c r="F43" s="16"/>
      <c r="G43" s="16"/>
      <c r="H43" s="16"/>
      <c r="I43" s="6"/>
      <c r="J43" s="40"/>
      <c r="K43" s="16"/>
      <c r="L43" s="16"/>
      <c r="M43" s="16"/>
      <c r="N43" s="16"/>
    </row>
    <row r="44" spans="1:14" x14ac:dyDescent="0.25">
      <c r="A44" s="16"/>
      <c r="B44" s="42"/>
      <c r="C44" s="6"/>
      <c r="D44" s="40"/>
      <c r="E44" s="16"/>
      <c r="F44" s="16"/>
      <c r="G44" s="16"/>
      <c r="H44" s="16"/>
      <c r="I44" s="6"/>
      <c r="J44" s="40"/>
      <c r="K44" s="16"/>
      <c r="L44" s="16"/>
      <c r="M44" s="16"/>
      <c r="N44" s="16"/>
    </row>
    <row r="45" spans="1:14" x14ac:dyDescent="0.25">
      <c r="A45" s="16"/>
      <c r="B45" s="42"/>
      <c r="C45" s="6"/>
      <c r="D45" s="40"/>
      <c r="E45" s="16"/>
      <c r="F45" s="16"/>
      <c r="G45" s="16"/>
      <c r="H45" s="16"/>
      <c r="I45" s="6"/>
      <c r="J45" s="40"/>
      <c r="K45" s="16"/>
      <c r="L45" s="16"/>
      <c r="M45" s="16"/>
      <c r="N45" s="16"/>
    </row>
    <row r="46" spans="1:14" x14ac:dyDescent="0.25">
      <c r="A46" s="16"/>
      <c r="B46" s="42"/>
      <c r="C46" s="6"/>
      <c r="D46" s="40"/>
      <c r="E46" s="16"/>
      <c r="F46" s="16"/>
      <c r="G46" s="16"/>
      <c r="H46" s="16"/>
      <c r="I46" s="6"/>
      <c r="J46" s="40"/>
      <c r="K46" s="16"/>
      <c r="L46" s="16"/>
      <c r="M46" s="16"/>
      <c r="N46" s="16"/>
    </row>
    <row r="47" spans="1:14" x14ac:dyDescent="0.25">
      <c r="A47" s="16"/>
      <c r="B47" s="42"/>
      <c r="C47" s="6"/>
      <c r="D47" s="40"/>
      <c r="E47" s="16"/>
      <c r="F47" s="16"/>
      <c r="G47" s="16"/>
      <c r="H47" s="16"/>
      <c r="I47" s="6"/>
      <c r="J47" s="40"/>
      <c r="K47" s="16"/>
      <c r="L47" s="16"/>
      <c r="M47" s="16"/>
      <c r="N47" s="16"/>
    </row>
    <row r="48" spans="1:14" x14ac:dyDescent="0.25">
      <c r="A48" s="16"/>
      <c r="B48" s="42"/>
      <c r="C48" s="6"/>
      <c r="D48" s="40"/>
      <c r="E48" s="16"/>
      <c r="F48" s="16"/>
      <c r="G48" s="16"/>
      <c r="H48" s="16"/>
      <c r="I48" s="6"/>
      <c r="J48" s="40"/>
      <c r="K48" s="16"/>
      <c r="L48" s="16"/>
      <c r="M48" s="16"/>
      <c r="N48" s="16"/>
    </row>
    <row r="49" spans="1:14" x14ac:dyDescent="0.25">
      <c r="A49" s="16"/>
      <c r="B49" s="42"/>
      <c r="C49" s="6"/>
      <c r="D49" s="18"/>
      <c r="E49" s="16"/>
      <c r="F49" s="16"/>
      <c r="G49" s="16"/>
      <c r="H49" s="16"/>
      <c r="I49" s="6"/>
      <c r="J49" s="18"/>
      <c r="K49" s="16"/>
      <c r="L49" s="16"/>
      <c r="M49" s="16"/>
      <c r="N49" s="16"/>
    </row>
    <row r="50" spans="1:14" x14ac:dyDescent="0.25">
      <c r="A50" s="16"/>
      <c r="B50" s="42"/>
      <c r="C50" s="6"/>
      <c r="D50" s="18"/>
      <c r="E50" s="16"/>
      <c r="F50" s="16"/>
      <c r="G50" s="16"/>
      <c r="H50" s="16"/>
      <c r="I50" s="6"/>
      <c r="J50" s="18"/>
      <c r="K50" s="16"/>
      <c r="L50" s="16"/>
      <c r="M50" s="16"/>
      <c r="N50" s="16"/>
    </row>
    <row r="51" spans="1:14" x14ac:dyDescent="0.25">
      <c r="A51" s="16"/>
      <c r="B51" s="42"/>
      <c r="C51" s="6"/>
      <c r="D51" s="18"/>
      <c r="E51" s="16"/>
      <c r="F51" s="16"/>
      <c r="G51" s="16"/>
      <c r="H51" s="16"/>
      <c r="I51" s="6"/>
      <c r="J51" s="18"/>
      <c r="K51" s="16"/>
      <c r="L51" s="16"/>
      <c r="M51" s="16"/>
      <c r="N51" s="16"/>
    </row>
    <row r="52" spans="1:14" x14ac:dyDescent="0.25">
      <c r="A52" s="16"/>
      <c r="B52" s="42"/>
      <c r="C52" s="6"/>
      <c r="D52" s="18"/>
      <c r="E52" s="16"/>
      <c r="F52" s="16"/>
      <c r="G52" s="16"/>
      <c r="H52" s="16"/>
      <c r="I52" s="6"/>
      <c r="J52" s="18"/>
      <c r="K52" s="16"/>
      <c r="L52" s="16"/>
      <c r="M52" s="16"/>
      <c r="N52" s="16"/>
    </row>
    <row r="53" spans="1:14" x14ac:dyDescent="0.25">
      <c r="A53" s="16"/>
      <c r="B53" s="42"/>
      <c r="C53" s="6"/>
      <c r="D53" s="18"/>
      <c r="E53" s="16"/>
      <c r="F53" s="16"/>
      <c r="G53" s="16"/>
      <c r="H53" s="16"/>
      <c r="I53" s="6"/>
      <c r="J53" s="18"/>
      <c r="K53" s="16"/>
      <c r="L53" s="16"/>
      <c r="M53" s="16"/>
      <c r="N53" s="16"/>
    </row>
    <row r="54" spans="1:14" x14ac:dyDescent="0.25">
      <c r="A54" s="16"/>
      <c r="B54" s="42"/>
      <c r="C54" s="6"/>
      <c r="D54" s="18"/>
      <c r="E54" s="16"/>
      <c r="F54" s="16"/>
      <c r="G54" s="16"/>
      <c r="H54" s="16"/>
      <c r="I54" s="6"/>
      <c r="J54" s="18"/>
      <c r="K54" s="16"/>
      <c r="L54" s="16"/>
      <c r="M54" s="16"/>
      <c r="N54" s="16"/>
    </row>
    <row r="55" spans="1:14" x14ac:dyDescent="0.25">
      <c r="A55" s="16"/>
      <c r="B55" s="43"/>
      <c r="C55" s="18"/>
      <c r="D55" s="18"/>
      <c r="E55" s="16"/>
      <c r="F55" s="16"/>
      <c r="G55" s="16"/>
      <c r="H55" s="16"/>
      <c r="I55" s="18"/>
      <c r="J55" s="18"/>
      <c r="K55" s="16"/>
      <c r="L55" s="16"/>
      <c r="M55" s="16"/>
      <c r="N55" s="16"/>
    </row>
    <row r="56" spans="1:14" x14ac:dyDescent="0.25">
      <c r="A56" s="16"/>
      <c r="B56" s="41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</row>
    <row r="57" spans="1:14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</row>
    <row r="72" spans="1:14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</row>
    <row r="73" spans="1:14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1:14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</row>
    <row r="75" spans="1:14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</row>
    <row r="76" spans="1:14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</row>
    <row r="77" spans="1:14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</row>
    <row r="78" spans="1:14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</row>
    <row r="79" spans="1:14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</row>
    <row r="80" spans="1:14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</row>
    <row r="81" spans="1:14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</row>
    <row r="82" spans="1:14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</row>
    <row r="83" spans="1:14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</row>
    <row r="84" spans="1:14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</row>
    <row r="85" spans="1:14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</row>
    <row r="86" spans="1:14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</row>
    <row r="87" spans="1:14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</row>
    <row r="88" spans="1:14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</row>
    <row r="89" spans="1:14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</row>
    <row r="90" spans="1:14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</row>
    <row r="91" spans="1:14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</row>
    <row r="92" spans="1:14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</row>
    <row r="93" spans="1:14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</row>
    <row r="94" spans="1:14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</row>
    <row r="95" spans="1:14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1:14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</row>
    <row r="97" spans="1:14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1:14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</row>
    <row r="99" spans="1:14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</row>
    <row r="103" spans="1:14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</row>
    <row r="104" spans="1:14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</row>
    <row r="105" spans="1:14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</row>
    <row r="106" spans="1:14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</row>
    <row r="107" spans="1:14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</row>
    <row r="108" spans="1:14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</row>
    <row r="109" spans="1:14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</row>
    <row r="110" spans="1:14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</row>
    <row r="111" spans="1:14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</row>
    <row r="112" spans="1:14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</row>
    <row r="113" spans="1:14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</row>
    <row r="114" spans="1:14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</row>
    <row r="115" spans="1:14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</row>
    <row r="116" spans="1:14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</row>
    <row r="117" spans="1:14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</row>
    <row r="118" spans="1:14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</row>
    <row r="119" spans="1:14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</row>
    <row r="120" spans="1:14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</row>
    <row r="121" spans="1:14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</row>
    <row r="122" spans="1:14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</row>
    <row r="123" spans="1:14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</row>
    <row r="124" spans="1:14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</row>
    <row r="125" spans="1:14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</row>
    <row r="126" spans="1:14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</row>
    <row r="127" spans="1:14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</row>
    <row r="128" spans="1:14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</row>
    <row r="129" spans="1:14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</row>
    <row r="130" spans="1:14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</row>
    <row r="131" spans="1:14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</row>
    <row r="132" spans="1:14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</row>
    <row r="133" spans="1:14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</row>
    <row r="134" spans="1:14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</row>
    <row r="135" spans="1:14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</row>
    <row r="136" spans="1:14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</row>
    <row r="143" spans="1:14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</row>
    <row r="144" spans="1:14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</row>
    <row r="145" spans="1:14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</row>
    <row r="146" spans="1:14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</row>
    <row r="147" spans="1:14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</row>
    <row r="148" spans="1:14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</row>
    <row r="149" spans="1:14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</row>
    <row r="150" spans="1:14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</row>
    <row r="151" spans="1:14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</row>
    <row r="152" spans="1:14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</row>
    <row r="153" spans="1:14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</row>
    <row r="154" spans="1:14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</row>
    <row r="155" spans="1:14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</row>
    <row r="156" spans="1:14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</row>
    <row r="157" spans="1:14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</row>
    <row r="158" spans="1:14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</row>
    <row r="159" spans="1:14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</row>
    <row r="160" spans="1:14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</row>
    <row r="161" spans="1:14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</row>
    <row r="162" spans="1:14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</row>
    <row r="163" spans="1:14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</row>
    <row r="164" spans="1:14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</row>
    <row r="165" spans="1:14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</row>
    <row r="166" spans="1:14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</row>
    <row r="167" spans="1:14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</row>
    <row r="168" spans="1:14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</row>
    <row r="169" spans="1:14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</row>
    <row r="170" spans="1:14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</row>
    <row r="171" spans="1:14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</row>
    <row r="172" spans="1:14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</row>
    <row r="173" spans="1:14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</row>
    <row r="174" spans="1:14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</row>
    <row r="175" spans="1:14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</row>
    <row r="176" spans="1:14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</row>
    <row r="177" spans="1:14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</row>
    <row r="178" spans="1:14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</row>
    <row r="179" spans="1:14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</row>
    <row r="180" spans="1:14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</row>
    <row r="181" spans="1:14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</row>
    <row r="182" spans="1:14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</row>
    <row r="183" spans="1:14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</row>
    <row r="184" spans="1:14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</row>
    <row r="185" spans="1:14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</row>
    <row r="186" spans="1:14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</row>
    <row r="187" spans="1:14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</row>
    <row r="188" spans="1:14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</row>
    <row r="189" spans="1:14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</row>
    <row r="190" spans="1:14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</row>
    <row r="191" spans="1:14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</row>
    <row r="192" spans="1:14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</row>
    <row r="193" spans="1:14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</row>
    <row r="194" spans="1:14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</row>
    <row r="195" spans="1:14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</row>
    <row r="196" spans="1:14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</row>
    <row r="197" spans="1:14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</row>
    <row r="198" spans="1:14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</row>
    <row r="199" spans="1:14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</row>
    <row r="200" spans="1:14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</row>
    <row r="201" spans="1:14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</row>
    <row r="202" spans="1:14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</row>
    <row r="203" spans="1:14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</row>
    <row r="204" spans="1:14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</row>
    <row r="205" spans="1:14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</row>
    <row r="206" spans="1:14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</row>
    <row r="207" spans="1:14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</row>
    <row r="208" spans="1:14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</row>
    <row r="209" spans="1:14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</row>
    <row r="210" spans="1:14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  <row r="213" spans="1:14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</row>
    <row r="214" spans="1:14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</row>
    <row r="215" spans="1:14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</row>
    <row r="216" spans="1:14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</row>
    <row r="217" spans="1:14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</row>
    <row r="218" spans="1:14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</row>
    <row r="219" spans="1:14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</row>
    <row r="220" spans="1:14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</row>
    <row r="221" spans="1:14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</row>
    <row r="222" spans="1:14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</row>
    <row r="223" spans="1:14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</row>
    <row r="224" spans="1:14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</row>
    <row r="225" spans="1:14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</row>
    <row r="226" spans="1:14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</row>
    <row r="227" spans="1:14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</row>
    <row r="228" spans="1:14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</row>
    <row r="229" spans="1:14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</row>
    <row r="230" spans="1:14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</row>
    <row r="231" spans="1:14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</row>
    <row r="232" spans="1:14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</row>
    <row r="233" spans="1:14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</row>
    <row r="234" spans="1:14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</row>
    <row r="235" spans="1:14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</row>
    <row r="236" spans="1:14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C11:C21 E11:E21 G11:G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31.07.2024. godine.</oddFooter>
  </headerFooter>
  <ignoredErrors>
    <ignoredError sqref="M11:M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62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s="27" customFormat="1" ht="21.75" customHeight="1" x14ac:dyDescent="0.25">
      <c r="A8" s="84"/>
      <c r="B8" s="81"/>
      <c r="C8" s="88" t="s">
        <v>26</v>
      </c>
      <c r="D8" s="88"/>
      <c r="E8" s="89" t="s">
        <v>60</v>
      </c>
      <c r="F8" s="81" t="s">
        <v>57</v>
      </c>
      <c r="G8" s="81"/>
      <c r="H8" s="88" t="s">
        <v>26</v>
      </c>
      <c r="I8" s="88"/>
      <c r="J8" s="89" t="s">
        <v>61</v>
      </c>
      <c r="K8" s="81" t="s">
        <v>57</v>
      </c>
      <c r="L8" s="82"/>
    </row>
    <row r="9" spans="1:12" ht="19.5" customHeight="1" thickBot="1" x14ac:dyDescent="0.3">
      <c r="A9" s="85"/>
      <c r="B9" s="87"/>
      <c r="C9" s="49" t="s">
        <v>65</v>
      </c>
      <c r="D9" s="49" t="s">
        <v>74</v>
      </c>
      <c r="E9" s="90"/>
      <c r="F9" s="33" t="s">
        <v>67</v>
      </c>
      <c r="G9" s="33" t="s">
        <v>75</v>
      </c>
      <c r="H9" s="49" t="s">
        <v>65</v>
      </c>
      <c r="I9" s="49" t="s">
        <v>74</v>
      </c>
      <c r="J9" s="90"/>
      <c r="K9" s="33" t="s">
        <v>67</v>
      </c>
      <c r="L9" s="34" t="s">
        <v>75</v>
      </c>
    </row>
    <row r="10" spans="1:12" ht="16.5" customHeight="1" x14ac:dyDescent="0.25">
      <c r="A10" s="52" t="s">
        <v>27</v>
      </c>
      <c r="B10" s="7" t="s">
        <v>63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72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66</v>
      </c>
      <c r="C24" s="60">
        <v>1763207</v>
      </c>
      <c r="D24" s="60"/>
      <c r="E24" s="44">
        <f>IFERROR((D24-C24)/C24*100, "-")</f>
        <v>-100</v>
      </c>
      <c r="F24" s="44" t="s">
        <v>72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71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68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69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6" width="13" customWidth="1"/>
    <col min="7" max="8" width="15.28515625" customWidth="1"/>
    <col min="9" max="12" width="13" customWidth="1"/>
    <col min="13" max="14" width="15.28515625" customWidth="1"/>
  </cols>
  <sheetData>
    <row r="1" spans="1:14" ht="15" customHeight="1" x14ac:dyDescent="0.25"/>
    <row r="2" spans="1:14" ht="15" customHeight="1" x14ac:dyDescent="0.25"/>
    <row r="3" spans="1:14" ht="15" customHeight="1" x14ac:dyDescent="0.25"/>
    <row r="4" spans="1:14" ht="15" customHeight="1" x14ac:dyDescent="0.25"/>
    <row r="5" spans="1:14" ht="15" customHeight="1" x14ac:dyDescent="0.25">
      <c r="C5" s="63" t="s">
        <v>64</v>
      </c>
      <c r="I5" s="63"/>
    </row>
    <row r="6" spans="1:14" ht="15" customHeight="1" x14ac:dyDescent="0.25">
      <c r="C6" s="2"/>
      <c r="D6" s="2"/>
      <c r="I6" s="2"/>
      <c r="J6" s="2"/>
    </row>
    <row r="7" spans="1:14" ht="15" customHeight="1" thickBot="1" x14ac:dyDescent="0.3"/>
    <row r="8" spans="1:14" ht="24.75" customHeight="1" x14ac:dyDescent="0.25">
      <c r="A8" s="83" t="s">
        <v>59</v>
      </c>
      <c r="B8" s="86" t="s">
        <v>10</v>
      </c>
      <c r="C8" s="79" t="s">
        <v>78</v>
      </c>
      <c r="D8" s="79"/>
      <c r="E8" s="79" t="s">
        <v>77</v>
      </c>
      <c r="F8" s="79"/>
      <c r="G8" s="79" t="s">
        <v>79</v>
      </c>
      <c r="H8" s="79"/>
      <c r="I8" s="79" t="s">
        <v>78</v>
      </c>
      <c r="J8" s="79"/>
      <c r="K8" s="79" t="s">
        <v>77</v>
      </c>
      <c r="L8" s="79"/>
      <c r="M8" s="79" t="s">
        <v>79</v>
      </c>
      <c r="N8" s="80"/>
    </row>
    <row r="9" spans="1:14" ht="21.75" customHeight="1" x14ac:dyDescent="0.25">
      <c r="A9" s="84"/>
      <c r="B9" s="81"/>
      <c r="C9" s="81" t="s">
        <v>90</v>
      </c>
      <c r="D9" s="81"/>
      <c r="E9" s="81" t="s">
        <v>90</v>
      </c>
      <c r="F9" s="81"/>
      <c r="G9" s="81" t="s">
        <v>90</v>
      </c>
      <c r="H9" s="81"/>
      <c r="I9" s="81" t="s">
        <v>91</v>
      </c>
      <c r="J9" s="81"/>
      <c r="K9" s="81" t="s">
        <v>91</v>
      </c>
      <c r="L9" s="81"/>
      <c r="M9" s="81" t="s">
        <v>91</v>
      </c>
      <c r="N9" s="82"/>
    </row>
    <row r="10" spans="1:14" ht="18.75" customHeight="1" thickBot="1" x14ac:dyDescent="0.3">
      <c r="A10" s="85"/>
      <c r="B10" s="87"/>
      <c r="C10" s="66" t="s">
        <v>26</v>
      </c>
      <c r="D10" s="64" t="s">
        <v>76</v>
      </c>
      <c r="E10" s="66" t="s">
        <v>26</v>
      </c>
      <c r="F10" s="64" t="s">
        <v>76</v>
      </c>
      <c r="G10" s="66" t="s">
        <v>26</v>
      </c>
      <c r="H10" s="72" t="s">
        <v>76</v>
      </c>
      <c r="I10" s="66" t="s">
        <v>26</v>
      </c>
      <c r="J10" s="72" t="s">
        <v>76</v>
      </c>
      <c r="K10" s="66" t="s">
        <v>26</v>
      </c>
      <c r="L10" s="72" t="s">
        <v>76</v>
      </c>
      <c r="M10" s="66" t="s">
        <v>26</v>
      </c>
      <c r="N10" s="65" t="s">
        <v>76</v>
      </c>
    </row>
    <row r="11" spans="1:14" x14ac:dyDescent="0.25">
      <c r="A11" s="15" t="s">
        <v>27</v>
      </c>
      <c r="B11" s="7" t="s">
        <v>12</v>
      </c>
      <c r="C11" s="60">
        <v>10135099.374</v>
      </c>
      <c r="D11" s="70">
        <f t="shared" ref="D11:D24" si="0">C11/C$25*100</f>
        <v>6.3100807038537283</v>
      </c>
      <c r="E11" s="60">
        <v>0</v>
      </c>
      <c r="F11" s="29">
        <f t="shared" ref="F11:F24" si="1">E11/E$25*100</f>
        <v>0</v>
      </c>
      <c r="G11" s="60">
        <f t="shared" ref="G11:G24" si="2">C11+E11</f>
        <v>10135099.374</v>
      </c>
      <c r="H11" s="71">
        <f t="shared" ref="H11:H24" si="3">G11/G$25*100</f>
        <v>5.7607603280625783</v>
      </c>
      <c r="I11" s="60">
        <v>10642021.949999999</v>
      </c>
      <c r="J11" s="70">
        <f t="shared" ref="J11:J24" si="4">I11/I$25*100</f>
        <v>5.8411864052510856</v>
      </c>
      <c r="K11" s="60">
        <v>0</v>
      </c>
      <c r="L11" s="29">
        <f t="shared" ref="L11:L24" si="5">K11/K$25*100</f>
        <v>0</v>
      </c>
      <c r="M11" s="60">
        <f t="shared" ref="M11:M24" si="6">I11+K11</f>
        <v>10642021.949999999</v>
      </c>
      <c r="N11" s="71">
        <f t="shared" ref="N11:N24" si="7">M11/M$25*100</f>
        <v>5.3755687117521287</v>
      </c>
    </row>
    <row r="12" spans="1:14" x14ac:dyDescent="0.25">
      <c r="A12" s="15" t="s">
        <v>28</v>
      </c>
      <c r="B12" s="7" t="s">
        <v>13</v>
      </c>
      <c r="C12" s="60">
        <v>15373235.629999999</v>
      </c>
      <c r="D12" s="70">
        <f t="shared" si="0"/>
        <v>9.5713277122387304</v>
      </c>
      <c r="E12" s="60">
        <v>0</v>
      </c>
      <c r="F12" s="29">
        <f t="shared" si="1"/>
        <v>0</v>
      </c>
      <c r="G12" s="60">
        <f t="shared" si="2"/>
        <v>15373235.629999999</v>
      </c>
      <c r="H12" s="71">
        <f t="shared" si="3"/>
        <v>8.7381013903477598</v>
      </c>
      <c r="I12" s="60">
        <v>16607942.699999999</v>
      </c>
      <c r="J12" s="70">
        <f t="shared" si="4"/>
        <v>9.1157572850551212</v>
      </c>
      <c r="K12" s="60">
        <v>0</v>
      </c>
      <c r="L12" s="29">
        <f t="shared" si="5"/>
        <v>0</v>
      </c>
      <c r="M12" s="60">
        <f t="shared" si="6"/>
        <v>16607942.699999999</v>
      </c>
      <c r="N12" s="71">
        <f t="shared" si="7"/>
        <v>8.3891141706104229</v>
      </c>
    </row>
    <row r="13" spans="1:14" x14ac:dyDescent="0.25">
      <c r="A13" s="15" t="s">
        <v>29</v>
      </c>
      <c r="B13" s="7" t="s">
        <v>14</v>
      </c>
      <c r="C13" s="60">
        <v>18398057.48</v>
      </c>
      <c r="D13" s="70">
        <f t="shared" si="0"/>
        <v>11.454572195982472</v>
      </c>
      <c r="E13" s="60">
        <v>0</v>
      </c>
      <c r="F13" s="29">
        <f t="shared" si="1"/>
        <v>0</v>
      </c>
      <c r="G13" s="60">
        <f t="shared" si="2"/>
        <v>18398057.48</v>
      </c>
      <c r="H13" s="71">
        <f t="shared" si="3"/>
        <v>10.45740112978975</v>
      </c>
      <c r="I13" s="60">
        <v>19748297.810000002</v>
      </c>
      <c r="J13" s="70">
        <f t="shared" si="4"/>
        <v>10.839433449451006</v>
      </c>
      <c r="K13" s="60">
        <v>0</v>
      </c>
      <c r="L13" s="29">
        <f t="shared" si="5"/>
        <v>0</v>
      </c>
      <c r="M13" s="60">
        <f t="shared" si="6"/>
        <v>19748297.810000002</v>
      </c>
      <c r="N13" s="71">
        <f t="shared" si="7"/>
        <v>9.9753911725204709</v>
      </c>
    </row>
    <row r="14" spans="1:14" x14ac:dyDescent="0.25">
      <c r="A14" s="15" t="s">
        <v>30</v>
      </c>
      <c r="B14" s="7" t="s">
        <v>23</v>
      </c>
      <c r="C14" s="60">
        <v>6957812.2200000007</v>
      </c>
      <c r="D14" s="70">
        <f t="shared" si="0"/>
        <v>4.3319118057282582</v>
      </c>
      <c r="E14" s="60">
        <v>0</v>
      </c>
      <c r="F14" s="29">
        <f t="shared" si="1"/>
        <v>0</v>
      </c>
      <c r="G14" s="60">
        <f t="shared" si="2"/>
        <v>6957812.2200000007</v>
      </c>
      <c r="H14" s="71">
        <f t="shared" si="3"/>
        <v>3.9547997634744281</v>
      </c>
      <c r="I14" s="60">
        <v>8564640.6199999992</v>
      </c>
      <c r="J14" s="70">
        <f t="shared" si="4"/>
        <v>4.7009546297172626</v>
      </c>
      <c r="K14" s="60">
        <v>0</v>
      </c>
      <c r="L14" s="29">
        <f t="shared" si="5"/>
        <v>0</v>
      </c>
      <c r="M14" s="60">
        <f t="shared" si="6"/>
        <v>8564640.6199999992</v>
      </c>
      <c r="N14" s="71">
        <f t="shared" si="7"/>
        <v>4.3262280758848988</v>
      </c>
    </row>
    <row r="15" spans="1:14" x14ac:dyDescent="0.25">
      <c r="A15" s="15" t="s">
        <v>31</v>
      </c>
      <c r="B15" s="7" t="s">
        <v>16</v>
      </c>
      <c r="C15" s="60">
        <v>7376363.4500000002</v>
      </c>
      <c r="D15" s="70">
        <f t="shared" si="0"/>
        <v>4.592500473144046</v>
      </c>
      <c r="E15" s="60">
        <v>13969326.310000001</v>
      </c>
      <c r="F15" s="29">
        <f t="shared" si="1"/>
        <v>91.208741483434167</v>
      </c>
      <c r="G15" s="60">
        <f t="shared" si="2"/>
        <v>21345689.760000002</v>
      </c>
      <c r="H15" s="71">
        <f t="shared" si="3"/>
        <v>12.132826547314684</v>
      </c>
      <c r="I15" s="60">
        <v>8337242.3499999996</v>
      </c>
      <c r="J15" s="70">
        <f t="shared" si="4"/>
        <v>4.5761404083651245</v>
      </c>
      <c r="K15" s="60">
        <v>14234029.039999999</v>
      </c>
      <c r="L15" s="29">
        <f t="shared" si="5"/>
        <v>90.198580991011895</v>
      </c>
      <c r="M15" s="60">
        <f t="shared" si="6"/>
        <v>22571271.390000001</v>
      </c>
      <c r="N15" s="71">
        <f t="shared" si="7"/>
        <v>11.401350310929399</v>
      </c>
    </row>
    <row r="16" spans="1:14" x14ac:dyDescent="0.25">
      <c r="A16" s="15" t="s">
        <v>32</v>
      </c>
      <c r="B16" s="7" t="s">
        <v>17</v>
      </c>
      <c r="C16" s="60">
        <v>4616377.95</v>
      </c>
      <c r="D16" s="70">
        <f t="shared" si="0"/>
        <v>2.8741422603826194</v>
      </c>
      <c r="E16" s="60">
        <v>0</v>
      </c>
      <c r="F16" s="29">
        <f t="shared" si="1"/>
        <v>0</v>
      </c>
      <c r="G16" s="60">
        <f t="shared" si="2"/>
        <v>4616377.95</v>
      </c>
      <c r="H16" s="71">
        <f t="shared" si="3"/>
        <v>2.623935491143301</v>
      </c>
      <c r="I16" s="60">
        <v>6902634.7999999998</v>
      </c>
      <c r="J16" s="70">
        <f t="shared" si="4"/>
        <v>3.7887139063994364</v>
      </c>
      <c r="K16" s="60">
        <v>0</v>
      </c>
      <c r="L16" s="29">
        <f t="shared" si="5"/>
        <v>0</v>
      </c>
      <c r="M16" s="60">
        <f t="shared" si="6"/>
        <v>6902634.7999999998</v>
      </c>
      <c r="N16" s="71">
        <f t="shared" si="7"/>
        <v>3.4867046726521189</v>
      </c>
    </row>
    <row r="17" spans="1:14" x14ac:dyDescent="0.25">
      <c r="A17" s="15" t="s">
        <v>33</v>
      </c>
      <c r="B17" s="7" t="s">
        <v>18</v>
      </c>
      <c r="C17" s="60">
        <v>12116235.67</v>
      </c>
      <c r="D17" s="70">
        <f t="shared" si="0"/>
        <v>7.5435298740871781</v>
      </c>
      <c r="E17" s="60">
        <v>0</v>
      </c>
      <c r="F17" s="29">
        <f t="shared" si="1"/>
        <v>0</v>
      </c>
      <c r="G17" s="60">
        <f t="shared" si="2"/>
        <v>12116235.67</v>
      </c>
      <c r="H17" s="71">
        <f t="shared" si="3"/>
        <v>6.8868323040078288</v>
      </c>
      <c r="I17" s="60">
        <v>14422777.850000001</v>
      </c>
      <c r="J17" s="70">
        <f t="shared" si="4"/>
        <v>7.9163653579361863</v>
      </c>
      <c r="K17" s="60">
        <v>0</v>
      </c>
      <c r="L17" s="29">
        <f t="shared" si="5"/>
        <v>0</v>
      </c>
      <c r="M17" s="60">
        <f t="shared" si="6"/>
        <v>14422777.850000001</v>
      </c>
      <c r="N17" s="71">
        <f t="shared" si="7"/>
        <v>7.2853292082348737</v>
      </c>
    </row>
    <row r="18" spans="1:14" x14ac:dyDescent="0.25">
      <c r="A18" s="15" t="s">
        <v>34</v>
      </c>
      <c r="B18" s="7" t="s">
        <v>19</v>
      </c>
      <c r="C18" s="60">
        <v>10711715.42</v>
      </c>
      <c r="D18" s="70">
        <f t="shared" si="0"/>
        <v>6.6690800240509249</v>
      </c>
      <c r="E18" s="60">
        <v>0</v>
      </c>
      <c r="F18" s="29">
        <f t="shared" si="1"/>
        <v>0</v>
      </c>
      <c r="G18" s="60">
        <f t="shared" si="2"/>
        <v>10711715.42</v>
      </c>
      <c r="H18" s="71">
        <f t="shared" si="3"/>
        <v>6.0885071729373834</v>
      </c>
      <c r="I18" s="60">
        <v>12454980.07</v>
      </c>
      <c r="J18" s="70">
        <f t="shared" si="4"/>
        <v>6.8362817333370769</v>
      </c>
      <c r="K18" s="60">
        <v>0</v>
      </c>
      <c r="L18" s="29">
        <f t="shared" si="5"/>
        <v>0</v>
      </c>
      <c r="M18" s="60">
        <f t="shared" si="6"/>
        <v>12454980.07</v>
      </c>
      <c r="N18" s="71">
        <f t="shared" si="7"/>
        <v>6.2913421419684576</v>
      </c>
    </row>
    <row r="19" spans="1:14" x14ac:dyDescent="0.25">
      <c r="A19" s="15" t="s">
        <v>35</v>
      </c>
      <c r="B19" s="7" t="s">
        <v>11</v>
      </c>
      <c r="C19" s="60">
        <v>18692868.920000002</v>
      </c>
      <c r="D19" s="70">
        <f t="shared" si="0"/>
        <v>11.638120862864969</v>
      </c>
      <c r="E19" s="60">
        <v>0</v>
      </c>
      <c r="F19" s="29">
        <f t="shared" si="1"/>
        <v>0</v>
      </c>
      <c r="G19" s="60">
        <f t="shared" si="2"/>
        <v>18692868.920000002</v>
      </c>
      <c r="H19" s="71">
        <f t="shared" si="3"/>
        <v>10.624971075099593</v>
      </c>
      <c r="I19" s="60">
        <v>19870938.859999999</v>
      </c>
      <c r="J19" s="70">
        <f t="shared" si="4"/>
        <v>10.90674859288441</v>
      </c>
      <c r="K19" s="60">
        <v>0</v>
      </c>
      <c r="L19" s="29">
        <f t="shared" si="5"/>
        <v>0</v>
      </c>
      <c r="M19" s="60">
        <f t="shared" si="6"/>
        <v>19870938.859999999</v>
      </c>
      <c r="N19" s="71">
        <f t="shared" si="7"/>
        <v>10.037340433126575</v>
      </c>
    </row>
    <row r="20" spans="1:14" x14ac:dyDescent="0.25">
      <c r="A20" s="15" t="s">
        <v>36</v>
      </c>
      <c r="B20" s="7" t="s">
        <v>15</v>
      </c>
      <c r="C20" s="60">
        <v>7692888.96</v>
      </c>
      <c r="D20" s="70">
        <f t="shared" si="0"/>
        <v>4.7895682510932414</v>
      </c>
      <c r="E20" s="60">
        <v>0</v>
      </c>
      <c r="F20" s="29">
        <f t="shared" si="1"/>
        <v>0</v>
      </c>
      <c r="G20" s="60">
        <f t="shared" si="2"/>
        <v>7692888.96</v>
      </c>
      <c r="H20" s="71">
        <f t="shared" si="3"/>
        <v>4.3726151953326262</v>
      </c>
      <c r="I20" s="60">
        <v>8626992.0700000003</v>
      </c>
      <c r="J20" s="70">
        <f t="shared" si="4"/>
        <v>4.7351780549083466</v>
      </c>
      <c r="K20" s="60">
        <v>0</v>
      </c>
      <c r="L20" s="29">
        <f t="shared" si="5"/>
        <v>0</v>
      </c>
      <c r="M20" s="60">
        <f t="shared" si="6"/>
        <v>8626992.0700000003</v>
      </c>
      <c r="N20" s="71">
        <f t="shared" si="7"/>
        <v>4.3577234538616727</v>
      </c>
    </row>
    <row r="21" spans="1:14" x14ac:dyDescent="0.25">
      <c r="A21" s="15" t="s">
        <v>37</v>
      </c>
      <c r="B21" s="7" t="s">
        <v>66</v>
      </c>
      <c r="C21" s="60">
        <v>11909409.710000001</v>
      </c>
      <c r="D21" s="70">
        <f t="shared" si="0"/>
        <v>7.4147606878076617</v>
      </c>
      <c r="E21" s="60">
        <v>0</v>
      </c>
      <c r="F21" s="29">
        <f t="shared" si="1"/>
        <v>0</v>
      </c>
      <c r="G21" s="60">
        <f t="shared" si="2"/>
        <v>11909409.710000001</v>
      </c>
      <c r="H21" s="71">
        <f t="shared" si="3"/>
        <v>6.7692730437367361</v>
      </c>
      <c r="I21" s="60">
        <v>16180639.189999999</v>
      </c>
      <c r="J21" s="70">
        <f t="shared" si="4"/>
        <v>8.8812191995996539</v>
      </c>
      <c r="K21" s="60">
        <v>0</v>
      </c>
      <c r="L21" s="29">
        <f t="shared" si="5"/>
        <v>0</v>
      </c>
      <c r="M21" s="60">
        <f t="shared" si="6"/>
        <v>16180639.189999999</v>
      </c>
      <c r="N21" s="71">
        <f t="shared" si="7"/>
        <v>8.1732717875022143</v>
      </c>
    </row>
    <row r="22" spans="1:14" x14ac:dyDescent="0.25">
      <c r="A22" s="15" t="s">
        <v>38</v>
      </c>
      <c r="B22" s="7" t="s">
        <v>22</v>
      </c>
      <c r="C22" s="60">
        <v>2209880.11</v>
      </c>
      <c r="D22" s="70">
        <f t="shared" si="0"/>
        <v>1.3758643428513022</v>
      </c>
      <c r="E22" s="60">
        <v>0</v>
      </c>
      <c r="F22" s="29">
        <f t="shared" si="1"/>
        <v>0</v>
      </c>
      <c r="G22" s="60">
        <f t="shared" si="2"/>
        <v>2209880.11</v>
      </c>
      <c r="H22" s="71">
        <f t="shared" si="3"/>
        <v>1.2560892792152476</v>
      </c>
      <c r="I22" s="60">
        <v>2540307.04</v>
      </c>
      <c r="J22" s="70">
        <f t="shared" si="4"/>
        <v>1.3943221520240923</v>
      </c>
      <c r="K22" s="60">
        <v>0</v>
      </c>
      <c r="L22" s="29">
        <f t="shared" si="5"/>
        <v>0</v>
      </c>
      <c r="M22" s="60">
        <f t="shared" si="6"/>
        <v>2540307.04</v>
      </c>
      <c r="N22" s="71">
        <f t="shared" si="7"/>
        <v>1.283176740907555</v>
      </c>
    </row>
    <row r="23" spans="1:14" x14ac:dyDescent="0.25">
      <c r="A23" s="15" t="s">
        <v>39</v>
      </c>
      <c r="B23" s="7" t="s">
        <v>20</v>
      </c>
      <c r="C23" s="60">
        <v>10164077.960000001</v>
      </c>
      <c r="D23" s="70">
        <f t="shared" si="0"/>
        <v>6.328122679526178</v>
      </c>
      <c r="E23" s="60">
        <v>0</v>
      </c>
      <c r="F23" s="29">
        <f t="shared" si="1"/>
        <v>0</v>
      </c>
      <c r="G23" s="60">
        <f t="shared" si="2"/>
        <v>10164077.960000001</v>
      </c>
      <c r="H23" s="71">
        <f t="shared" si="3"/>
        <v>5.7772316701216821</v>
      </c>
      <c r="I23" s="60">
        <v>8796319.2400000002</v>
      </c>
      <c r="J23" s="70">
        <f t="shared" si="4"/>
        <v>4.8281182469217292</v>
      </c>
      <c r="K23" s="60">
        <v>0</v>
      </c>
      <c r="L23" s="29">
        <f t="shared" si="5"/>
        <v>0</v>
      </c>
      <c r="M23" s="60">
        <f t="shared" si="6"/>
        <v>8796319.2400000002</v>
      </c>
      <c r="N23" s="71">
        <f t="shared" si="7"/>
        <v>4.4432551170529457</v>
      </c>
    </row>
    <row r="24" spans="1:14" x14ac:dyDescent="0.25">
      <c r="A24" s="15" t="s">
        <v>40</v>
      </c>
      <c r="B24" s="7" t="s">
        <v>25</v>
      </c>
      <c r="C24" s="60">
        <v>24263564.300000001</v>
      </c>
      <c r="D24" s="70">
        <f t="shared" si="0"/>
        <v>15.106418126388684</v>
      </c>
      <c r="E24" s="60">
        <v>1346449.44</v>
      </c>
      <c r="F24" s="29">
        <f t="shared" si="1"/>
        <v>8.7912585165658346</v>
      </c>
      <c r="G24" s="60">
        <f t="shared" si="2"/>
        <v>25610013.740000002</v>
      </c>
      <c r="H24" s="71">
        <f t="shared" si="3"/>
        <v>14.556655609416383</v>
      </c>
      <c r="I24" s="60">
        <v>28493656.640000001</v>
      </c>
      <c r="J24" s="70">
        <f t="shared" si="4"/>
        <v>15.63958057814947</v>
      </c>
      <c r="K24" s="60">
        <v>1546739.22</v>
      </c>
      <c r="L24" s="29">
        <f t="shared" si="5"/>
        <v>9.8014190089880966</v>
      </c>
      <c r="M24" s="60">
        <f t="shared" si="6"/>
        <v>30040395.859999999</v>
      </c>
      <c r="N24" s="71">
        <f t="shared" si="7"/>
        <v>15.174204002996273</v>
      </c>
    </row>
    <row r="25" spans="1:14" x14ac:dyDescent="0.25">
      <c r="A25" s="3"/>
      <c r="B25" s="4" t="s">
        <v>56</v>
      </c>
      <c r="C25" s="77">
        <f>SUM(C11:C24)</f>
        <v>160617587.15400001</v>
      </c>
      <c r="D25" s="78">
        <f t="shared" ref="D25:H25" si="8">SUM(D11:D24)</f>
        <v>99.999999999999986</v>
      </c>
      <c r="E25" s="77">
        <f t="shared" si="8"/>
        <v>15315775.75</v>
      </c>
      <c r="F25" s="30">
        <f>SUM(F11:F24)</f>
        <v>100</v>
      </c>
      <c r="G25" s="77">
        <f t="shared" si="8"/>
        <v>175933362.90400004</v>
      </c>
      <c r="H25" s="30">
        <f t="shared" si="8"/>
        <v>99.999999999999972</v>
      </c>
      <c r="I25" s="77">
        <f t="shared" ref="I25:N25" si="9">SUM(I11:I24)</f>
        <v>182189391.19</v>
      </c>
      <c r="J25" s="78">
        <f t="shared" si="9"/>
        <v>100</v>
      </c>
      <c r="K25" s="77">
        <f t="shared" si="9"/>
        <v>15780768.26</v>
      </c>
      <c r="L25" s="30">
        <f t="shared" si="9"/>
        <v>99.999999999999986</v>
      </c>
      <c r="M25" s="77">
        <f>SUM(M11:M24)</f>
        <v>197970159.44999999</v>
      </c>
      <c r="N25" s="30">
        <f t="shared" si="9"/>
        <v>100</v>
      </c>
    </row>
    <row r="26" spans="1:14" x14ac:dyDescent="0.25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4" x14ac:dyDescent="0.25">
      <c r="D27" s="47"/>
      <c r="J27" s="47"/>
    </row>
    <row r="28" spans="1:14" x14ac:dyDescent="0.25">
      <c r="B28" s="48" t="s">
        <v>80</v>
      </c>
    </row>
    <row r="29" spans="1:14" x14ac:dyDescent="0.25">
      <c r="C29" s="9"/>
      <c r="E29" s="9"/>
      <c r="G29" s="9"/>
      <c r="I29" s="9"/>
      <c r="K29" s="9"/>
      <c r="M29" s="9"/>
    </row>
    <row r="30" spans="1:14" x14ac:dyDescent="0.25">
      <c r="C30" s="6"/>
      <c r="I30" s="6"/>
    </row>
    <row r="31" spans="1:14" x14ac:dyDescent="0.25">
      <c r="C31" s="36"/>
      <c r="I31" s="36"/>
    </row>
    <row r="32" spans="1:14" x14ac:dyDescent="0.25">
      <c r="C32" s="6"/>
      <c r="D32" s="6"/>
      <c r="E32" s="18"/>
      <c r="G32" s="18"/>
      <c r="I32" s="6"/>
      <c r="J32" s="6"/>
      <c r="K32" s="18"/>
      <c r="M32" s="18"/>
    </row>
    <row r="33" spans="2:9" x14ac:dyDescent="0.25">
      <c r="C33" s="37"/>
      <c r="I33" s="37"/>
    </row>
    <row r="35" spans="2:9" x14ac:dyDescent="0.25">
      <c r="C35" s="50"/>
      <c r="I35" s="50"/>
    </row>
    <row r="36" spans="2:9" x14ac:dyDescent="0.25">
      <c r="C36" s="50"/>
      <c r="I36" s="50"/>
    </row>
    <row r="42" spans="2:9" x14ac:dyDescent="0.25">
      <c r="B42" s="17"/>
      <c r="C42" s="18"/>
      <c r="I42" s="18"/>
    </row>
    <row r="43" spans="2:9" x14ac:dyDescent="0.25">
      <c r="B43" s="17"/>
      <c r="C43" s="18"/>
      <c r="I43" s="18"/>
    </row>
    <row r="44" spans="2:9" x14ac:dyDescent="0.25">
      <c r="B44" s="17"/>
      <c r="C44" s="18"/>
      <c r="I44" s="18"/>
    </row>
    <row r="45" spans="2:9" x14ac:dyDescent="0.25">
      <c r="B45" s="17"/>
      <c r="C45" s="18"/>
      <c r="I45" s="18"/>
    </row>
    <row r="46" spans="2:9" x14ac:dyDescent="0.25">
      <c r="B46" s="17"/>
      <c r="C46" s="18"/>
      <c r="I46" s="18"/>
    </row>
    <row r="47" spans="2:9" x14ac:dyDescent="0.25">
      <c r="B47" s="17"/>
      <c r="C47" s="18"/>
      <c r="I47" s="18"/>
    </row>
    <row r="48" spans="2:9" x14ac:dyDescent="0.25">
      <c r="B48" s="17"/>
      <c r="C48" s="18"/>
      <c r="I48" s="18"/>
    </row>
    <row r="49" spans="2:9" x14ac:dyDescent="0.25">
      <c r="B49" s="17"/>
      <c r="C49" s="18"/>
      <c r="I49" s="18"/>
    </row>
    <row r="50" spans="2:9" x14ac:dyDescent="0.25">
      <c r="B50" s="17"/>
      <c r="C50" s="18"/>
      <c r="I50" s="18"/>
    </row>
    <row r="51" spans="2:9" x14ac:dyDescent="0.25">
      <c r="B51" s="17"/>
      <c r="C51" s="18"/>
      <c r="I51" s="18"/>
    </row>
    <row r="52" spans="2:9" x14ac:dyDescent="0.25">
      <c r="B52" s="17"/>
      <c r="C52" s="18"/>
      <c r="I52" s="18"/>
    </row>
    <row r="53" spans="2:9" x14ac:dyDescent="0.25">
      <c r="B53" s="17"/>
      <c r="C53" s="18"/>
      <c r="I53" s="18"/>
    </row>
    <row r="54" spans="2:9" x14ac:dyDescent="0.25">
      <c r="B54" s="17"/>
      <c r="C54" s="18"/>
      <c r="I54" s="18"/>
    </row>
    <row r="55" spans="2:9" x14ac:dyDescent="0.25">
      <c r="B55" s="18"/>
      <c r="C55" s="6"/>
      <c r="I55" s="6"/>
    </row>
    <row r="56" spans="2:9" x14ac:dyDescent="0.25">
      <c r="B56" s="18"/>
      <c r="C56" s="18"/>
      <c r="I56" s="18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E11:E14 C12 G11:G24 I12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31.07.2024. godine.</oddFooter>
  </headerFooter>
  <ignoredErrors>
    <ignoredError sqref="M11:M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64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83" t="s">
        <v>59</v>
      </c>
      <c r="B7" s="86" t="s">
        <v>10</v>
      </c>
      <c r="C7" s="79" t="s">
        <v>54</v>
      </c>
      <c r="D7" s="79"/>
      <c r="E7" s="79"/>
      <c r="F7" s="79"/>
      <c r="G7" s="79"/>
      <c r="H7" s="79" t="s">
        <v>55</v>
      </c>
      <c r="I7" s="79"/>
      <c r="J7" s="79"/>
      <c r="K7" s="79"/>
      <c r="L7" s="80"/>
    </row>
    <row r="8" spans="1:12" ht="21" customHeight="1" x14ac:dyDescent="0.25">
      <c r="A8" s="84"/>
      <c r="B8" s="81"/>
      <c r="C8" s="88" t="s">
        <v>26</v>
      </c>
      <c r="D8" s="88"/>
      <c r="E8" s="89" t="s">
        <v>60</v>
      </c>
      <c r="F8" s="81" t="s">
        <v>57</v>
      </c>
      <c r="G8" s="81"/>
      <c r="H8" s="88" t="s">
        <v>26</v>
      </c>
      <c r="I8" s="88"/>
      <c r="J8" s="89" t="s">
        <v>61</v>
      </c>
      <c r="K8" s="81" t="s">
        <v>57</v>
      </c>
      <c r="L8" s="82"/>
    </row>
    <row r="9" spans="1:12" ht="18.75" customHeight="1" thickBot="1" x14ac:dyDescent="0.3">
      <c r="A9" s="85"/>
      <c r="B9" s="87"/>
      <c r="C9" s="49" t="s">
        <v>65</v>
      </c>
      <c r="D9" s="49" t="s">
        <v>74</v>
      </c>
      <c r="E9" s="90"/>
      <c r="F9" s="33" t="s">
        <v>67</v>
      </c>
      <c r="G9" s="33" t="s">
        <v>75</v>
      </c>
      <c r="H9" s="61" t="s">
        <v>65</v>
      </c>
      <c r="I9" s="61" t="s">
        <v>74</v>
      </c>
      <c r="J9" s="90"/>
      <c r="K9" s="33" t="s">
        <v>67</v>
      </c>
      <c r="L9" s="34" t="s">
        <v>75</v>
      </c>
    </row>
    <row r="10" spans="1:12" x14ac:dyDescent="0.25">
      <c r="A10" s="15" t="s">
        <v>27</v>
      </c>
      <c r="B10" s="7" t="s">
        <v>63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72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66</v>
      </c>
      <c r="C28" s="60">
        <v>3457671</v>
      </c>
      <c r="D28" s="60"/>
      <c r="E28" s="44">
        <f t="shared" si="0"/>
        <v>-2.9023985855764547</v>
      </c>
      <c r="F28" s="44" t="s">
        <v>72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73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72</v>
      </c>
      <c r="G32" s="45" t="s">
        <v>72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72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68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70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2024-11-22T09:11:27Z</dcterms:modified>
</cp:coreProperties>
</file>