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VII\Jezici\BS EVLADA 2X1124\"/>
    </mc:Choice>
  </mc:AlternateContent>
  <xr:revisionPtr revIDLastSave="0" documentId="13_ncr:1_{4B2BC5BE-EEF5-45D0-B4A0-15FF8FEB0BB7}" xr6:coauthVersionLast="47" xr6:coauthVersionMax="47" xr10:uidLastSave="{00000000-0000-0000-0000-000000000000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5" l="1"/>
  <c r="E34" i="25" l="1"/>
  <c r="C34" i="25"/>
  <c r="E29" i="25"/>
  <c r="I29" i="25"/>
  <c r="C35" i="25" l="1"/>
  <c r="D34" i="25" s="1"/>
  <c r="E35" i="25"/>
  <c r="F29" i="25" s="1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4"/>
  <c r="E29" i="24"/>
  <c r="C34" i="24"/>
  <c r="C29" i="24"/>
  <c r="D29" i="25" l="1"/>
  <c r="F34" i="25"/>
  <c r="F23" i="25"/>
  <c r="F33" i="25"/>
  <c r="F28" i="25"/>
  <c r="F22" i="25"/>
  <c r="F16" i="25"/>
  <c r="F17" i="25"/>
  <c r="F32" i="25"/>
  <c r="F27" i="25"/>
  <c r="F21" i="25"/>
  <c r="F15" i="25"/>
  <c r="F13" i="25"/>
  <c r="F18" i="25"/>
  <c r="F12" i="25"/>
  <c r="F11" i="25"/>
  <c r="F31" i="25"/>
  <c r="F26" i="25"/>
  <c r="F20" i="25"/>
  <c r="F14" i="25"/>
  <c r="F30" i="25"/>
  <c r="F25" i="25"/>
  <c r="F19" i="25"/>
  <c r="F24" i="25"/>
  <c r="D24" i="25"/>
  <c r="D12" i="25"/>
  <c r="D17" i="25"/>
  <c r="D23" i="25"/>
  <c r="D11" i="25"/>
  <c r="D33" i="25"/>
  <c r="D28" i="25"/>
  <c r="D22" i="25"/>
  <c r="D16" i="25"/>
  <c r="D32" i="25"/>
  <c r="D27" i="25"/>
  <c r="D21" i="25"/>
  <c r="D15" i="25"/>
  <c r="D25" i="25"/>
  <c r="D13" i="25"/>
  <c r="D18" i="25"/>
  <c r="D31" i="25"/>
  <c r="D26" i="25"/>
  <c r="D20" i="25"/>
  <c r="D14" i="25"/>
  <c r="D30" i="25"/>
  <c r="D19" i="25"/>
  <c r="E35" i="24"/>
  <c r="C35" i="24"/>
  <c r="E34" i="23"/>
  <c r="C34" i="23"/>
  <c r="C29" i="23"/>
  <c r="E29" i="23"/>
  <c r="I34" i="24"/>
  <c r="G34" i="24"/>
  <c r="G29" i="24"/>
  <c r="I29" i="24"/>
  <c r="G35" i="24" l="1"/>
  <c r="E35" i="23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J29" i="25" s="1"/>
  <c r="H23" i="24"/>
  <c r="G35" i="25"/>
  <c r="G34" i="23"/>
  <c r="I35" i="24"/>
  <c r="J34" i="24" s="1"/>
  <c r="I34" i="23"/>
  <c r="I29" i="23"/>
  <c r="G29" i="23"/>
  <c r="I35" i="23" l="1"/>
  <c r="J27" i="23" s="1"/>
  <c r="H34" i="25"/>
  <c r="H22" i="25"/>
  <c r="H33" i="25"/>
  <c r="H21" i="25"/>
  <c r="H32" i="25"/>
  <c r="H20" i="25"/>
  <c r="H31" i="25"/>
  <c r="H19" i="25"/>
  <c r="H17" i="25"/>
  <c r="H30" i="25"/>
  <c r="H18" i="25"/>
  <c r="H28" i="25"/>
  <c r="H16" i="25"/>
  <c r="H14" i="25"/>
  <c r="H27" i="25"/>
  <c r="H15" i="25"/>
  <c r="H26" i="25"/>
  <c r="H24" i="25"/>
  <c r="H12" i="25"/>
  <c r="H13" i="25"/>
  <c r="H23" i="25"/>
  <c r="H11" i="25"/>
  <c r="H25" i="25"/>
  <c r="H29" i="25"/>
  <c r="J34" i="25"/>
  <c r="J15" i="25"/>
  <c r="J11" i="25"/>
  <c r="J16" i="25"/>
  <c r="J28" i="25"/>
  <c r="J14" i="25"/>
  <c r="J17" i="25"/>
  <c r="J12" i="25"/>
  <c r="J30" i="25"/>
  <c r="J24" i="25"/>
  <c r="J18" i="25"/>
  <c r="J19" i="25"/>
  <c r="J31" i="25"/>
  <c r="J20" i="25"/>
  <c r="J32" i="25"/>
  <c r="J21" i="25"/>
  <c r="J22" i="25"/>
  <c r="J23" i="25"/>
  <c r="J25" i="25"/>
  <c r="J33" i="25"/>
  <c r="J13" i="25"/>
  <c r="J26" i="25"/>
  <c r="J27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 l="1"/>
  <c r="J30" i="23"/>
  <c r="J33" i="23"/>
  <c r="J12" i="23"/>
  <c r="J11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D11" i="24" l="1"/>
  <c r="D33" i="24" l="1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F29" i="23"/>
  <c r="D35" i="24" l="1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<sst xmlns="http://schemas.openxmlformats.org/spreadsheetml/2006/main" count="209" uniqueCount="63">
  <si>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</si>
  <si>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</si>
  <si>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</si>
  <si>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</si>
  <si>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</si>
  <si>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</si>
  <si>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</si>
  <si>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</si>
  <si>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</si>
  <si>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</si>
  <si>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</si>
  <si>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</si>
  <si>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</si>
  <si>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</si>
  <si>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</si>
  <si>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</si>
  <si>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</si>
  <si>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</si>
  <si>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</si>
  <si>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</si>
  <si>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</si>
  <si>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</si>
  <si>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</si>
  <si>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</si>
  <si>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</si>
  <si>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</si>
  <si>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</si>
  <si>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</si>
  <si>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</si>
  <si>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</si>
  <si>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</si>
  <si>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</si>
  <si>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</si>
  <si>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</si>
  <si>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</si>
  <si>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</si>
  <si>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</si>
  <si>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</si>
  <si>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</si>
  <si>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</si>
  <si>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</si>
  <si>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</si>
  <si>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</si>
  <si>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</si>
  <si>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</si>
  <si>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</si>
  <si>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</si>
  <si>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</si>
  <si>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</si>
  <si>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</si>
  <si>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</si>
  <si>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</si>
  <si>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</si>
  <si>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</si>
  <si>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</si>
  <si>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</si>
  <si>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</si>
  <si>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</si>
  <si>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</si>
  <si>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</si>
  <si>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</si>
  <si>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I-VII-2023</t>
  </si>
  <si>
    <t>I-VII-2024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</si>
</sst>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7">
    <xf numFmtId="0" fontId="0" fillId="0" borderId="0" xfId="0"/>
    <xf numFmtId="0" fontId="0" fillId="0" borderId="0" xfId="0" applyBorder="1"/>
    <xf numFmtId="4" fontId="4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3" fontId="0" fillId="0" borderId="0" xfId="0" applyNumberFormat="1" applyFont="1"/>
    <xf numFmtId="4" fontId="0" fillId="0" borderId="0" xfId="0" applyNumberFormat="1" applyFont="1"/>
    <xf numFmtId="0" fontId="0" fillId="0" borderId="0" xfId="0" applyFont="1"/>
    <xf numFmtId="4" fontId="11" fillId="0" borderId="0" xfId="0" applyNumberFormat="1" applyFont="1"/>
    <xf numFmtId="3" fontId="4" fillId="0" borderId="0" xfId="0" applyNumberFormat="1" applyFont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Fill="1" applyBorder="1" applyAlignment="1">
      <alignment horizontal="center" vertical="center" shrinkToFit="1"/>
    </xf>
    <xf numFmtId="49" fontId="4" fillId="0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3" fontId="0" fillId="0" borderId="27" xfId="0" applyNumberFormat="1" applyBorder="1"/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tabSelected="1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56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14"/>
      <c r="B8" s="61" t="s">
        <v>26</v>
      </c>
      <c r="C8" s="61"/>
      <c r="D8" s="61"/>
      <c r="E8" s="61"/>
      <c r="F8" s="61"/>
      <c r="G8" s="61"/>
      <c r="H8" s="61"/>
      <c r="I8" s="61"/>
      <c r="J8" s="64"/>
    </row>
    <row r="9" spans="1:12" ht="38.25" customHeight="1" x14ac:dyDescent="0.25">
      <c r="A9" s="11" t="s">
        <v>52</v>
      </c>
      <c r="B9" s="62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53" t="s">
        <v>53</v>
      </c>
    </row>
    <row r="10" spans="1:12" ht="31.5" customHeight="1" thickBot="1" x14ac:dyDescent="0.3">
      <c r="A10" s="10"/>
      <c r="B10" s="63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2" t="s">
        <v>0</v>
      </c>
      <c r="B11" s="13" t="s">
        <v>27</v>
      </c>
      <c r="C11" s="28">
        <f>FBiH!C11+RS!C11</f>
        <v>10046</v>
      </c>
      <c r="D11" s="50">
        <f t="shared" ref="D11:D34" si="0">C11/C$35*100</f>
        <v>10.223479605959456</v>
      </c>
      <c r="E11" s="28">
        <f>FBiH!E11+RS!E11</f>
        <v>14005897.75</v>
      </c>
      <c r="F11" s="47">
        <f t="shared" ref="F11:F34" si="1">E11/E$35*100</f>
        <v>5.9411597492986123</v>
      </c>
      <c r="G11" s="28">
        <f>FBiH!G11+RS!G11</f>
        <v>10018</v>
      </c>
      <c r="H11" s="50">
        <f t="shared" ref="H11:H34" si="2">G11/G$35*100</f>
        <v>9.2700034237385367</v>
      </c>
      <c r="I11" s="28">
        <f>FBiH!I11+RS!I11</f>
        <v>12942019.91</v>
      </c>
      <c r="J11" s="47">
        <f>I11/I$35*100</f>
        <v>5.0978461734047702</v>
      </c>
    </row>
    <row r="12" spans="1:12" x14ac:dyDescent="0.25">
      <c r="A12" s="33" t="s">
        <v>1</v>
      </c>
      <c r="B12" s="13" t="s">
        <v>28</v>
      </c>
      <c r="C12" s="28">
        <f>FBiH!C12+RS!C12</f>
        <v>20614</v>
      </c>
      <c r="D12" s="50">
        <f t="shared" si="0"/>
        <v>20.978181226084832</v>
      </c>
      <c r="E12" s="28">
        <f>FBiH!E12+RS!E12</f>
        <v>4397531.3499999996</v>
      </c>
      <c r="F12" s="47">
        <f t="shared" si="1"/>
        <v>1.8653881899786673</v>
      </c>
      <c r="G12" s="28">
        <f>FBiH!G12+RS!G12</f>
        <v>23224</v>
      </c>
      <c r="H12" s="50">
        <f t="shared" si="2"/>
        <v>21.489973998093813</v>
      </c>
      <c r="I12" s="28">
        <f>FBiH!I12+RS!I12</f>
        <v>5233517.5600000005</v>
      </c>
      <c r="J12" s="47">
        <f>I12/I$35*100</f>
        <v>2.0614763114433097</v>
      </c>
      <c r="L12" s="1"/>
    </row>
    <row r="13" spans="1:12" x14ac:dyDescent="0.25">
      <c r="A13" s="33" t="s">
        <v>2</v>
      </c>
      <c r="B13" s="13" t="s">
        <v>29</v>
      </c>
      <c r="C13" s="28">
        <f>FBiH!C13+RS!C13</f>
        <v>15879</v>
      </c>
      <c r="D13" s="50">
        <f t="shared" si="0"/>
        <v>16.159529430920784</v>
      </c>
      <c r="E13" s="28">
        <f>FBiH!E13+RS!E13</f>
        <v>37043955.469999999</v>
      </c>
      <c r="F13" s="47">
        <f t="shared" si="1"/>
        <v>15.713670135366664</v>
      </c>
      <c r="G13" s="28">
        <f>FBiH!G13+RS!G13</f>
        <v>17433</v>
      </c>
      <c r="H13" s="50">
        <f t="shared" si="2"/>
        <v>16.131360519667989</v>
      </c>
      <c r="I13" s="28">
        <f>FBiH!I13+RS!I13</f>
        <v>43567116.549999997</v>
      </c>
      <c r="J13" s="47">
        <f t="shared" ref="J13:J34" si="3">I13/I$35*100</f>
        <v>17.161035134792733</v>
      </c>
    </row>
    <row r="14" spans="1:12" x14ac:dyDescent="0.25">
      <c r="A14" s="33" t="s">
        <v>3</v>
      </c>
      <c r="B14" s="13" t="s">
        <v>30</v>
      </c>
      <c r="C14" s="28">
        <f>FBiH!C14+RS!C14</f>
        <v>0</v>
      </c>
      <c r="D14" s="50">
        <f t="shared" si="0"/>
        <v>0</v>
      </c>
      <c r="E14" s="28">
        <f>FBiH!E14+RS!E14</f>
        <v>0</v>
      </c>
      <c r="F14" s="47">
        <f t="shared" si="1"/>
        <v>0</v>
      </c>
      <c r="G14" s="28">
        <f>FBiH!G14+RS!G14</f>
        <v>2</v>
      </c>
      <c r="H14" s="50">
        <f t="shared" si="2"/>
        <v>1.8506694796842759E-3</v>
      </c>
      <c r="I14" s="28">
        <f>FBiH!I14+RS!I14</f>
        <v>434.58</v>
      </c>
      <c r="J14" s="47">
        <f t="shared" si="3"/>
        <v>1.7118054256170934E-4</v>
      </c>
    </row>
    <row r="15" spans="1:12" x14ac:dyDescent="0.25">
      <c r="A15" s="33" t="s">
        <v>4</v>
      </c>
      <c r="B15" s="13" t="s">
        <v>31</v>
      </c>
      <c r="C15" s="28">
        <f>FBiH!C15+RS!C15</f>
        <v>0</v>
      </c>
      <c r="D15" s="50">
        <f t="shared" si="0"/>
        <v>0</v>
      </c>
      <c r="E15" s="28">
        <f>FBiH!E15+RS!E15</f>
        <v>0</v>
      </c>
      <c r="F15" s="47">
        <f t="shared" si="1"/>
        <v>0</v>
      </c>
      <c r="G15" s="28">
        <f>FBiH!G15+RS!G15</f>
        <v>2</v>
      </c>
      <c r="H15" s="50">
        <f t="shared" si="2"/>
        <v>1.8506694796842759E-3</v>
      </c>
      <c r="I15" s="28">
        <f>FBiH!I15+RS!I15</f>
        <v>14115</v>
      </c>
      <c r="J15" s="47">
        <f t="shared" si="3"/>
        <v>5.5598816288336501E-3</v>
      </c>
    </row>
    <row r="16" spans="1:12" x14ac:dyDescent="0.25">
      <c r="A16" s="33" t="s">
        <v>5</v>
      </c>
      <c r="B16" s="13" t="s">
        <v>32</v>
      </c>
      <c r="C16" s="28">
        <f>FBiH!C16+RS!C16</f>
        <v>2</v>
      </c>
      <c r="D16" s="50">
        <f t="shared" si="0"/>
        <v>2.0353333876088901E-3</v>
      </c>
      <c r="E16" s="28">
        <f>FBiH!E16+RS!E16</f>
        <v>245570.06</v>
      </c>
      <c r="F16" s="47">
        <f t="shared" si="1"/>
        <v>0.1041683283818665</v>
      </c>
      <c r="G16" s="28">
        <f>FBiH!G16+RS!G16</f>
        <v>0</v>
      </c>
      <c r="H16" s="50">
        <f t="shared" si="2"/>
        <v>0</v>
      </c>
      <c r="I16" s="28">
        <f>FBiH!I16+RS!I16</f>
        <v>0</v>
      </c>
      <c r="J16" s="47">
        <f t="shared" si="3"/>
        <v>0</v>
      </c>
    </row>
    <row r="17" spans="1:10" x14ac:dyDescent="0.25">
      <c r="A17" s="33" t="s">
        <v>6</v>
      </c>
      <c r="B17" s="13" t="s">
        <v>33</v>
      </c>
      <c r="C17" s="28">
        <f>FBiH!C17+RS!C17</f>
        <v>169</v>
      </c>
      <c r="D17" s="50">
        <f t="shared" si="0"/>
        <v>0.17198567125295122</v>
      </c>
      <c r="E17" s="28">
        <f>FBiH!E17+RS!E17</f>
        <v>382584.27</v>
      </c>
      <c r="F17" s="47">
        <f t="shared" si="1"/>
        <v>0.16228836638756647</v>
      </c>
      <c r="G17" s="28">
        <f>FBiH!G17+RS!G17</f>
        <v>165</v>
      </c>
      <c r="H17" s="50">
        <f t="shared" si="2"/>
        <v>0.15268023207395273</v>
      </c>
      <c r="I17" s="28">
        <f>FBiH!I17+RS!I17</f>
        <v>132664.95999999999</v>
      </c>
      <c r="J17" s="47">
        <f t="shared" si="3"/>
        <v>5.2256569174208366E-2</v>
      </c>
    </row>
    <row r="18" spans="1:10" x14ac:dyDescent="0.25">
      <c r="A18" s="33" t="s">
        <v>7</v>
      </c>
      <c r="B18" s="13" t="s">
        <v>34</v>
      </c>
      <c r="C18" s="28">
        <f>FBiH!C18+RS!C18</f>
        <v>1504</v>
      </c>
      <c r="D18" s="50">
        <f t="shared" si="0"/>
        <v>1.5305707074818855</v>
      </c>
      <c r="E18" s="28">
        <f>FBiH!E18+RS!E18</f>
        <v>9463195.0600000005</v>
      </c>
      <c r="F18" s="47">
        <f t="shared" si="1"/>
        <v>4.0141913495144195</v>
      </c>
      <c r="G18" s="28">
        <f>FBiH!G18+RS!G18</f>
        <v>1783</v>
      </c>
      <c r="H18" s="50">
        <f t="shared" si="2"/>
        <v>1.6498718411385318</v>
      </c>
      <c r="I18" s="28">
        <f>FBiH!I18+RS!I18</f>
        <v>10912545.359999999</v>
      </c>
      <c r="J18" s="47">
        <f t="shared" si="3"/>
        <v>4.2984385739197943</v>
      </c>
    </row>
    <row r="19" spans="1:10" x14ac:dyDescent="0.25">
      <c r="A19" s="33" t="s">
        <v>8</v>
      </c>
      <c r="B19" s="13" t="s">
        <v>35</v>
      </c>
      <c r="C19" s="28">
        <f>FBiH!C19+RS!C19</f>
        <v>1634</v>
      </c>
      <c r="D19" s="50">
        <f t="shared" si="0"/>
        <v>1.6628673776764635</v>
      </c>
      <c r="E19" s="28">
        <f>FBiH!E19+RS!E19</f>
        <v>6782553.4800000004</v>
      </c>
      <c r="F19" s="47">
        <f t="shared" si="1"/>
        <v>2.8770903837878747</v>
      </c>
      <c r="G19" s="28">
        <f>FBiH!G19+RS!G19</f>
        <v>2023</v>
      </c>
      <c r="H19" s="50">
        <f t="shared" si="2"/>
        <v>1.8719521787006448</v>
      </c>
      <c r="I19" s="28">
        <f>FBiH!I19+RS!I19</f>
        <v>5975672.9500000002</v>
      </c>
      <c r="J19" s="47">
        <f t="shared" si="3"/>
        <v>2.3538104324919011</v>
      </c>
    </row>
    <row r="20" spans="1:10" s="19" customFormat="1" x14ac:dyDescent="0.25">
      <c r="A20" s="33" t="s">
        <v>9</v>
      </c>
      <c r="B20" s="13" t="s">
        <v>36</v>
      </c>
      <c r="C20" s="28">
        <f>FBiH!C20+RS!C20</f>
        <v>32962</v>
      </c>
      <c r="D20" s="50">
        <f t="shared" si="0"/>
        <v>33.544329561182124</v>
      </c>
      <c r="E20" s="28">
        <f>FBiH!E20+RS!E20</f>
        <v>98094824.550000012</v>
      </c>
      <c r="F20" s="47">
        <f t="shared" si="1"/>
        <v>41.610829497235869</v>
      </c>
      <c r="G20" s="28">
        <f>FBiH!G20+RS!G20</f>
        <v>36790</v>
      </c>
      <c r="H20" s="50">
        <f t="shared" si="2"/>
        <v>34.043065078792253</v>
      </c>
      <c r="I20" s="28">
        <f>FBiH!I20+RS!I20</f>
        <v>107705768.40000001</v>
      </c>
      <c r="J20" s="47">
        <f t="shared" si="3"/>
        <v>42.42517343581806</v>
      </c>
    </row>
    <row r="21" spans="1:10" s="19" customFormat="1" x14ac:dyDescent="0.25">
      <c r="A21" s="33" t="s">
        <v>10</v>
      </c>
      <c r="B21" s="13" t="s">
        <v>37</v>
      </c>
      <c r="C21" s="28">
        <f>FBiH!C21+RS!C21</f>
        <v>0</v>
      </c>
      <c r="D21" s="50">
        <f t="shared" si="0"/>
        <v>0</v>
      </c>
      <c r="E21" s="28">
        <f>FBiH!E21+RS!E21</f>
        <v>0</v>
      </c>
      <c r="F21" s="47">
        <f t="shared" si="1"/>
        <v>0</v>
      </c>
      <c r="G21" s="28">
        <f>FBiH!G21+RS!G21</f>
        <v>1</v>
      </c>
      <c r="H21" s="50">
        <f t="shared" si="2"/>
        <v>9.2533473984213795E-4</v>
      </c>
      <c r="I21" s="28">
        <f>FBiH!I21+RS!I21</f>
        <v>815.7</v>
      </c>
      <c r="J21" s="47">
        <f t="shared" si="3"/>
        <v>3.2130325502228898E-4</v>
      </c>
    </row>
    <row r="22" spans="1:10" x14ac:dyDescent="0.25">
      <c r="A22" s="33" t="s">
        <v>11</v>
      </c>
      <c r="B22" s="13" t="s">
        <v>38</v>
      </c>
      <c r="C22" s="28">
        <f>FBiH!C22+RS!C22</f>
        <v>0</v>
      </c>
      <c r="D22" s="50">
        <f t="shared" si="0"/>
        <v>0</v>
      </c>
      <c r="E22" s="28">
        <f>FBiH!E22+RS!E22</f>
        <v>474</v>
      </c>
      <c r="F22" s="47">
        <f t="shared" si="1"/>
        <v>2.0106599172962992E-4</v>
      </c>
      <c r="G22" s="28">
        <f>FBiH!G22+RS!G22</f>
        <v>0</v>
      </c>
      <c r="H22" s="50">
        <f t="shared" si="2"/>
        <v>0</v>
      </c>
      <c r="I22" s="28">
        <f>FBiH!I22+RS!I22</f>
        <v>0</v>
      </c>
      <c r="J22" s="47">
        <f t="shared" si="3"/>
        <v>0</v>
      </c>
    </row>
    <row r="23" spans="1:10" x14ac:dyDescent="0.25">
      <c r="A23" s="33" t="s">
        <v>12</v>
      </c>
      <c r="B23" s="13" t="s">
        <v>39</v>
      </c>
      <c r="C23" s="28">
        <f>FBiH!C23+RS!C23</f>
        <v>919</v>
      </c>
      <c r="D23" s="50">
        <f t="shared" si="0"/>
        <v>0.93523569160628517</v>
      </c>
      <c r="E23" s="28">
        <f>FBiH!E23+RS!E23</f>
        <v>968785.9</v>
      </c>
      <c r="F23" s="47">
        <f t="shared" si="1"/>
        <v>0.4109491513864601</v>
      </c>
      <c r="G23" s="28">
        <f>FBiH!G23+RS!G23</f>
        <v>923</v>
      </c>
      <c r="H23" s="50">
        <f t="shared" si="2"/>
        <v>0.85408396487429328</v>
      </c>
      <c r="I23" s="28">
        <f>FBiH!I23+RS!I23</f>
        <v>1755701.65</v>
      </c>
      <c r="J23" s="47">
        <f t="shared" si="3"/>
        <v>0.69156878140615852</v>
      </c>
    </row>
    <row r="24" spans="1:10" x14ac:dyDescent="0.25">
      <c r="A24" s="33" t="s">
        <v>13</v>
      </c>
      <c r="B24" s="13" t="s">
        <v>40</v>
      </c>
      <c r="C24" s="28">
        <f>FBiH!C24+RS!C24</f>
        <v>378</v>
      </c>
      <c r="D24" s="50">
        <f t="shared" si="0"/>
        <v>0.38467801025808024</v>
      </c>
      <c r="E24" s="28">
        <f>FBiH!E24+RS!E24</f>
        <v>1442188.94</v>
      </c>
      <c r="F24" s="47">
        <f t="shared" si="1"/>
        <v>0.61176191873967034</v>
      </c>
      <c r="G24" s="28">
        <f>FBiH!G24+RS!G24</f>
        <v>349</v>
      </c>
      <c r="H24" s="50">
        <f t="shared" si="2"/>
        <v>0.32294182420490614</v>
      </c>
      <c r="I24" s="28">
        <f>FBiH!I24+RS!I24</f>
        <v>2779989.2</v>
      </c>
      <c r="J24" s="47">
        <f t="shared" si="3"/>
        <v>1.0950344230560367</v>
      </c>
    </row>
    <row r="25" spans="1:10" x14ac:dyDescent="0.25">
      <c r="A25" s="33" t="s">
        <v>14</v>
      </c>
      <c r="B25" s="13" t="s">
        <v>41</v>
      </c>
      <c r="C25" s="28">
        <f>FBiH!C25+RS!C25</f>
        <v>108</v>
      </c>
      <c r="D25" s="50">
        <f t="shared" si="0"/>
        <v>0.10990800293088007</v>
      </c>
      <c r="E25" s="28">
        <f>FBiH!E25+RS!E25</f>
        <v>154345</v>
      </c>
      <c r="F25" s="47">
        <f t="shared" si="1"/>
        <v>6.5471583319640786E-2</v>
      </c>
      <c r="G25" s="28">
        <f>FBiH!G25+RS!G25</f>
        <v>74</v>
      </c>
      <c r="H25" s="50">
        <f t="shared" si="2"/>
        <v>6.8474770748318203E-2</v>
      </c>
      <c r="I25" s="28">
        <f>FBiH!I25+RS!I25</f>
        <v>105749</v>
      </c>
      <c r="J25" s="47">
        <f t="shared" si="3"/>
        <v>4.1654404701914963E-2</v>
      </c>
    </row>
    <row r="26" spans="1:10" x14ac:dyDescent="0.25">
      <c r="A26" s="33" t="s">
        <v>15</v>
      </c>
      <c r="B26" s="13" t="s">
        <v>42</v>
      </c>
      <c r="C26" s="28">
        <f>FBiH!C26+RS!C26</f>
        <v>2379</v>
      </c>
      <c r="D26" s="50">
        <f t="shared" si="0"/>
        <v>2.4210290645607748</v>
      </c>
      <c r="E26" s="28">
        <f>FBiH!E26+RS!E26</f>
        <v>539075.74</v>
      </c>
      <c r="F26" s="47">
        <f t="shared" si="1"/>
        <v>0.22867046050735049</v>
      </c>
      <c r="G26" s="28">
        <f>FBiH!G26+RS!G26</f>
        <v>3931</v>
      </c>
      <c r="H26" s="50">
        <f t="shared" si="2"/>
        <v>3.637490862319444</v>
      </c>
      <c r="I26" s="28">
        <f>FBiH!I26+RS!I26</f>
        <v>895699.98</v>
      </c>
      <c r="J26" s="47">
        <f t="shared" si="3"/>
        <v>0.35281515152310788</v>
      </c>
    </row>
    <row r="27" spans="1:10" x14ac:dyDescent="0.25">
      <c r="A27" s="33" t="s">
        <v>16</v>
      </c>
      <c r="B27" s="13" t="s">
        <v>43</v>
      </c>
      <c r="C27" s="28">
        <f>FBiH!C27+RS!C27</f>
        <v>0</v>
      </c>
      <c r="D27" s="50">
        <f t="shared" si="0"/>
        <v>0</v>
      </c>
      <c r="E27" s="28">
        <f>FBiH!E27+RS!E27</f>
        <v>0</v>
      </c>
      <c r="F27" s="47">
        <f t="shared" si="1"/>
        <v>0</v>
      </c>
      <c r="G27" s="28">
        <f>FBiH!G27+RS!G27</f>
        <v>1</v>
      </c>
      <c r="H27" s="50">
        <f t="shared" si="2"/>
        <v>9.2533473984213795E-4</v>
      </c>
      <c r="I27" s="28">
        <f>FBiH!I27+RS!I27</f>
        <v>200</v>
      </c>
      <c r="J27" s="47">
        <f>I27/I$35*100</f>
        <v>7.8779760946987604E-5</v>
      </c>
    </row>
    <row r="28" spans="1:10" x14ac:dyDescent="0.25">
      <c r="A28" s="33" t="s">
        <v>17</v>
      </c>
      <c r="B28" s="13" t="s">
        <v>44</v>
      </c>
      <c r="C28" s="28">
        <f>FBiH!C28+RS!C28</f>
        <v>237</v>
      </c>
      <c r="D28" s="50">
        <f t="shared" si="0"/>
        <v>0.24118700643165353</v>
      </c>
      <c r="E28" s="28">
        <f>FBiH!E28+RS!E28</f>
        <v>158793.43</v>
      </c>
      <c r="F28" s="47">
        <f t="shared" si="1"/>
        <v>6.7358562200632008E-2</v>
      </c>
      <c r="G28" s="28">
        <f>FBiH!G28+RS!G28</f>
        <v>350</v>
      </c>
      <c r="H28" s="50">
        <f t="shared" si="2"/>
        <v>0.32386715894474827</v>
      </c>
      <c r="I28" s="28">
        <f>FBiH!I28+RS!I28</f>
        <v>158743.73000000001</v>
      </c>
      <c r="J28" s="47">
        <f t="shared" si="3"/>
        <v>6.2528965506165726E-2</v>
      </c>
    </row>
    <row r="29" spans="1:10" x14ac:dyDescent="0.25">
      <c r="A29" s="34" t="s">
        <v>23</v>
      </c>
      <c r="B29" s="7" t="s">
        <v>45</v>
      </c>
      <c r="C29" s="29">
        <f>SUM(C11:C28)</f>
        <v>86831</v>
      </c>
      <c r="D29" s="51">
        <f t="shared" si="0"/>
        <v>88.365016689733778</v>
      </c>
      <c r="E29" s="29">
        <f>SUM(E11:E28)</f>
        <v>173679775.00000003</v>
      </c>
      <c r="F29" s="48">
        <f t="shared" si="1"/>
        <v>73.673198742097028</v>
      </c>
      <c r="G29" s="29">
        <f>SUM(G11:G28)</f>
        <v>97069</v>
      </c>
      <c r="H29" s="51">
        <f t="shared" si="2"/>
        <v>89.821317861736489</v>
      </c>
      <c r="I29" s="29">
        <f>SUM(I11:I28)</f>
        <v>192180754.52999994</v>
      </c>
      <c r="J29" s="48">
        <f t="shared" si="3"/>
        <v>75.699769502425511</v>
      </c>
    </row>
    <row r="30" spans="1:10" x14ac:dyDescent="0.25">
      <c r="A30" s="35" t="s">
        <v>22</v>
      </c>
      <c r="B30" s="5" t="s">
        <v>46</v>
      </c>
      <c r="C30" s="28">
        <f>FBiH!C30+RS!C30</f>
        <v>9628</v>
      </c>
      <c r="D30" s="50">
        <f t="shared" si="0"/>
        <v>9.7980949279491991</v>
      </c>
      <c r="E30" s="28">
        <f>FBiH!E30+RS!E30</f>
        <v>59544559.299999997</v>
      </c>
      <c r="F30" s="47">
        <f t="shared" si="1"/>
        <v>25.258198033245272</v>
      </c>
      <c r="G30" s="28">
        <f>FBiH!G30+RS!G30</f>
        <v>9352</v>
      </c>
      <c r="H30" s="50">
        <f t="shared" si="2"/>
        <v>8.6537304870036724</v>
      </c>
      <c r="I30" s="28">
        <f>FBiH!I30+RS!I30</f>
        <v>58757197.670000002</v>
      </c>
      <c r="J30" s="47">
        <f>I30/I$35*100</f>
        <v>23.144389931787487</v>
      </c>
    </row>
    <row r="31" spans="1:10" x14ac:dyDescent="0.25">
      <c r="A31" s="35" t="s">
        <v>20</v>
      </c>
      <c r="B31" s="6" t="s">
        <v>47</v>
      </c>
      <c r="C31" s="28">
        <f>FBiH!C31+RS!C31</f>
        <v>26</v>
      </c>
      <c r="D31" s="50">
        <f t="shared" si="0"/>
        <v>2.6459334038915577E-2</v>
      </c>
      <c r="E31" s="28">
        <f>FBiH!E31+RS!E31</f>
        <v>157734.09</v>
      </c>
      <c r="F31" s="47">
        <f t="shared" si="1"/>
        <v>6.690920091860908E-2</v>
      </c>
      <c r="G31" s="28">
        <f>FBiH!G31+RS!G31</f>
        <v>29</v>
      </c>
      <c r="H31" s="50">
        <f t="shared" si="2"/>
        <v>2.6834707455422002E-2</v>
      </c>
      <c r="I31" s="28">
        <f>FBiH!I31+RS!I31</f>
        <v>207077.53</v>
      </c>
      <c r="J31" s="47">
        <f t="shared" si="3"/>
        <v>8.1567591554463276E-2</v>
      </c>
    </row>
    <row r="32" spans="1:10" x14ac:dyDescent="0.25">
      <c r="A32" s="35" t="s">
        <v>21</v>
      </c>
      <c r="B32" s="16" t="s">
        <v>48</v>
      </c>
      <c r="C32" s="28">
        <f>FBiH!C32+RS!C32</f>
        <v>1779</v>
      </c>
      <c r="D32" s="50">
        <f t="shared" si="0"/>
        <v>1.810429048278108</v>
      </c>
      <c r="E32" s="28">
        <f>FBiH!E32+RS!E32</f>
        <v>2361428.5198999997</v>
      </c>
      <c r="F32" s="47">
        <f t="shared" si="1"/>
        <v>1.0016940237390835</v>
      </c>
      <c r="G32" s="28">
        <f>FBiH!G32+RS!G32</f>
        <v>1619</v>
      </c>
      <c r="H32" s="50">
        <f t="shared" si="2"/>
        <v>1.4981169438044213</v>
      </c>
      <c r="I32" s="28">
        <f>FBiH!I32+RS!I32</f>
        <v>2727281.0300000003</v>
      </c>
      <c r="J32" s="47">
        <f t="shared" si="3"/>
        <v>1.0742727378932706</v>
      </c>
    </row>
    <row r="33" spans="1:10" ht="15.75" customHeight="1" x14ac:dyDescent="0.25">
      <c r="A33" s="36" t="s">
        <v>19</v>
      </c>
      <c r="B33" s="16" t="s">
        <v>49</v>
      </c>
      <c r="C33" s="28">
        <f>FBiH!C33+RS!C33</f>
        <v>0</v>
      </c>
      <c r="D33" s="50">
        <f t="shared" si="0"/>
        <v>0</v>
      </c>
      <c r="E33" s="28">
        <f>FBiH!E33+RS!E33</f>
        <v>0</v>
      </c>
      <c r="F33" s="47">
        <f t="shared" si="1"/>
        <v>0</v>
      </c>
      <c r="G33" s="28">
        <f>FBiH!G33+RS!G33</f>
        <v>0</v>
      </c>
      <c r="H33" s="50">
        <f t="shared" si="2"/>
        <v>0</v>
      </c>
      <c r="I33" s="28">
        <f>FBiH!I33+RS!I33</f>
        <v>0</v>
      </c>
      <c r="J33" s="47">
        <f>I33/I$35*100</f>
        <v>0</v>
      </c>
    </row>
    <row r="34" spans="1:10" x14ac:dyDescent="0.25">
      <c r="A34" s="37" t="s">
        <v>18</v>
      </c>
      <c r="B34" s="8" t="s">
        <v>50</v>
      </c>
      <c r="C34" s="30">
        <f>SUM(C30:C33)</f>
        <v>11433</v>
      </c>
      <c r="D34" s="2">
        <f t="shared" si="0"/>
        <v>11.634983310266222</v>
      </c>
      <c r="E34" s="31">
        <f>SUM(E30:E33)</f>
        <v>62063721.909900002</v>
      </c>
      <c r="F34" s="46">
        <f t="shared" si="1"/>
        <v>26.326801257902964</v>
      </c>
      <c r="G34" s="30">
        <f>SUM(G30:G33)</f>
        <v>11000</v>
      </c>
      <c r="H34" s="2">
        <f t="shared" si="2"/>
        <v>10.178682138263518</v>
      </c>
      <c r="I34" s="31">
        <f>SUM(I30:I33)</f>
        <v>61691556.230000004</v>
      </c>
      <c r="J34" s="46">
        <f t="shared" si="3"/>
        <v>24.300230261235221</v>
      </c>
    </row>
    <row r="35" spans="1:10" x14ac:dyDescent="0.25">
      <c r="A35" s="17" t="s">
        <v>24</v>
      </c>
      <c r="B35" s="18" t="s">
        <v>51</v>
      </c>
      <c r="C35" s="60">
        <f>C29+C34</f>
        <v>98264</v>
      </c>
      <c r="D35" s="55">
        <f>D29+D34</f>
        <v>100</v>
      </c>
      <c r="E35" s="60">
        <f>E29+E34</f>
        <v>235743496.90990004</v>
      </c>
      <c r="F35" s="44">
        <f>(F29+F34)</f>
        <v>100</v>
      </c>
      <c r="G35" s="60">
        <f>G29+G34</f>
        <v>108069</v>
      </c>
      <c r="H35" s="55">
        <f>H29+H34</f>
        <v>100</v>
      </c>
      <c r="I35" s="60">
        <f>I29+I34+0.6</f>
        <v>253872311.35999992</v>
      </c>
      <c r="J35" s="44">
        <f>(J29+J34)</f>
        <v>99.999999763660725</v>
      </c>
    </row>
    <row r="36" spans="1:10" x14ac:dyDescent="0.25">
      <c r="G36" s="26"/>
    </row>
    <row r="38" spans="1:10" x14ac:dyDescent="0.25"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5" spans="1:12" x14ac:dyDescent="0.25">
      <c r="A5" s="38" t="s">
        <v>57</v>
      </c>
      <c r="C5" s="15"/>
      <c r="D5" s="3"/>
      <c r="E5" s="3"/>
      <c r="F5" s="3"/>
      <c r="G5" s="15"/>
      <c r="H5" s="3"/>
      <c r="I5" s="3"/>
      <c r="J5" s="3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5" t="s">
        <v>26</v>
      </c>
      <c r="C8" s="65"/>
      <c r="D8" s="65"/>
      <c r="E8" s="65"/>
      <c r="F8" s="65"/>
      <c r="G8" s="65"/>
      <c r="H8" s="65"/>
      <c r="I8" s="65"/>
      <c r="J8" s="66"/>
    </row>
    <row r="9" spans="1:12" ht="38.25" customHeight="1" x14ac:dyDescent="0.25">
      <c r="A9" s="41" t="s">
        <v>52</v>
      </c>
      <c r="B9" s="62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3"/>
      <c r="C10" s="12" t="s">
        <v>61</v>
      </c>
      <c r="D10" s="12" t="s">
        <v>25</v>
      </c>
      <c r="E10" s="12" t="s">
        <v>61</v>
      </c>
      <c r="F10" s="12" t="s">
        <v>25</v>
      </c>
      <c r="G10" s="12" t="s">
        <v>62</v>
      </c>
      <c r="H10" s="12" t="s">
        <v>25</v>
      </c>
      <c r="I10" s="12" t="s">
        <v>62</v>
      </c>
      <c r="J10" s="52" t="s">
        <v>25</v>
      </c>
    </row>
    <row r="11" spans="1:12" x14ac:dyDescent="0.25">
      <c r="A11" s="33" t="s">
        <v>0</v>
      </c>
      <c r="B11" s="13" t="s">
        <v>27</v>
      </c>
      <c r="C11" s="28">
        <v>6386</v>
      </c>
      <c r="D11" s="50">
        <f t="shared" ref="D11:D34" si="0">C11/C$35*100</f>
        <v>8.1553943604413561</v>
      </c>
      <c r="E11" s="28">
        <v>9574178</v>
      </c>
      <c r="F11" s="49">
        <f>E11/E$35*100</f>
        <v>5.5533165406344205</v>
      </c>
      <c r="G11" s="28">
        <v>6127</v>
      </c>
      <c r="H11" s="50">
        <f t="shared" ref="H11:H34" si="1">G11/G$35*100</f>
        <v>7.104427077294126</v>
      </c>
      <c r="I11" s="28">
        <v>8250825</v>
      </c>
      <c r="J11" s="49">
        <f>I11/I$35*100</f>
        <v>4.3778051364124577</v>
      </c>
    </row>
    <row r="12" spans="1:12" x14ac:dyDescent="0.25">
      <c r="A12" s="33" t="s">
        <v>1</v>
      </c>
      <c r="B12" s="13" t="s">
        <v>28</v>
      </c>
      <c r="C12" s="28">
        <v>20096</v>
      </c>
      <c r="D12" s="50">
        <f t="shared" si="0"/>
        <v>25.664078463424602</v>
      </c>
      <c r="E12" s="28">
        <v>4032076</v>
      </c>
      <c r="F12" s="47">
        <f t="shared" ref="F12" si="2">E12/E$35*100</f>
        <v>2.338727600833729</v>
      </c>
      <c r="G12" s="28">
        <v>22656</v>
      </c>
      <c r="H12" s="50">
        <f t="shared" si="1"/>
        <v>26.270262749008605</v>
      </c>
      <c r="I12" s="28">
        <v>4696497</v>
      </c>
      <c r="J12" s="47">
        <f t="shared" ref="J12:J13" si="3">I12/I$35*100</f>
        <v>2.4919142861163213</v>
      </c>
      <c r="L12" s="1"/>
    </row>
    <row r="13" spans="1:12" x14ac:dyDescent="0.25">
      <c r="A13" s="33" t="s">
        <v>2</v>
      </c>
      <c r="B13" s="13" t="s">
        <v>29</v>
      </c>
      <c r="C13" s="28">
        <v>12417</v>
      </c>
      <c r="D13" s="50">
        <f t="shared" si="0"/>
        <v>15.857427462198611</v>
      </c>
      <c r="E13" s="28">
        <v>29781132</v>
      </c>
      <c r="F13" s="47">
        <f t="shared" ref="F13" si="4">E13/E$35*100</f>
        <v>17.273968891576597</v>
      </c>
      <c r="G13" s="28">
        <v>13626</v>
      </c>
      <c r="H13" s="50">
        <f t="shared" si="1"/>
        <v>15.799726351429696</v>
      </c>
      <c r="I13" s="28">
        <v>34759370</v>
      </c>
      <c r="J13" s="47">
        <f t="shared" si="3"/>
        <v>18.442973705594419</v>
      </c>
    </row>
    <row r="14" spans="1:12" x14ac:dyDescent="0.25">
      <c r="A14" s="33" t="s">
        <v>3</v>
      </c>
      <c r="B14" s="13" t="s">
        <v>30</v>
      </c>
      <c r="C14" s="28">
        <v>0</v>
      </c>
      <c r="D14" s="50">
        <f t="shared" si="0"/>
        <v>0</v>
      </c>
      <c r="E14" s="28">
        <v>0</v>
      </c>
      <c r="F14" s="47">
        <f>E14/E$35*100</f>
        <v>0</v>
      </c>
      <c r="G14" s="28">
        <v>0</v>
      </c>
      <c r="H14" s="50">
        <f t="shared" si="1"/>
        <v>0</v>
      </c>
      <c r="I14" s="28">
        <v>0</v>
      </c>
      <c r="J14" s="47">
        <f>I14/I$35*100</f>
        <v>0</v>
      </c>
    </row>
    <row r="15" spans="1:12" x14ac:dyDescent="0.25">
      <c r="A15" s="33" t="s">
        <v>4</v>
      </c>
      <c r="B15" s="13" t="s">
        <v>31</v>
      </c>
      <c r="C15" s="28">
        <v>0</v>
      </c>
      <c r="D15" s="50">
        <f t="shared" si="0"/>
        <v>0</v>
      </c>
      <c r="E15" s="28">
        <v>0</v>
      </c>
      <c r="F15" s="47">
        <f t="shared" ref="F15" si="5">E15/E$35*100</f>
        <v>0</v>
      </c>
      <c r="G15" s="28">
        <v>2</v>
      </c>
      <c r="H15" s="50">
        <f t="shared" si="1"/>
        <v>2.3190556805268896E-3</v>
      </c>
      <c r="I15" s="28">
        <v>14115</v>
      </c>
      <c r="J15" s="47">
        <f t="shared" ref="J15:J17" si="6">I15/I$35*100</f>
        <v>7.4892776783487512E-3</v>
      </c>
    </row>
    <row r="16" spans="1:12" x14ac:dyDescent="0.25">
      <c r="A16" s="33" t="s">
        <v>5</v>
      </c>
      <c r="B16" s="13" t="s">
        <v>32</v>
      </c>
      <c r="C16" s="28">
        <v>1</v>
      </c>
      <c r="D16" s="50">
        <f t="shared" si="0"/>
        <v>1.2770739681242337E-3</v>
      </c>
      <c r="E16" s="28">
        <v>81857</v>
      </c>
      <c r="F16" s="47">
        <f t="shared" ref="F16" si="7">E16/E$35*100</f>
        <v>4.7479567652357384E-2</v>
      </c>
      <c r="G16" s="28">
        <v>0</v>
      </c>
      <c r="H16" s="50">
        <f t="shared" si="1"/>
        <v>0</v>
      </c>
      <c r="I16" s="28">
        <v>0</v>
      </c>
      <c r="J16" s="47">
        <f t="shared" si="6"/>
        <v>0</v>
      </c>
    </row>
    <row r="17" spans="1:10" x14ac:dyDescent="0.25">
      <c r="A17" s="33" t="s">
        <v>6</v>
      </c>
      <c r="B17" s="13" t="s">
        <v>33</v>
      </c>
      <c r="C17" s="28">
        <v>156</v>
      </c>
      <c r="D17" s="50">
        <f t="shared" si="0"/>
        <v>0.19922353902738049</v>
      </c>
      <c r="E17" s="28">
        <v>173280</v>
      </c>
      <c r="F17" s="47">
        <f t="shared" ref="F17" si="8">E17/E$35*100</f>
        <v>0.10050770835481984</v>
      </c>
      <c r="G17" s="28">
        <v>158</v>
      </c>
      <c r="H17" s="50">
        <f t="shared" si="1"/>
        <v>0.18320539876162426</v>
      </c>
      <c r="I17" s="28">
        <v>130860</v>
      </c>
      <c r="J17" s="47">
        <f t="shared" si="6"/>
        <v>6.9433005808623285E-2</v>
      </c>
    </row>
    <row r="18" spans="1:10" x14ac:dyDescent="0.25">
      <c r="A18" s="33" t="s">
        <v>7</v>
      </c>
      <c r="B18" s="13" t="s">
        <v>34</v>
      </c>
      <c r="C18" s="28">
        <v>1318</v>
      </c>
      <c r="D18" s="50">
        <f t="shared" si="0"/>
        <v>1.6831834899877403</v>
      </c>
      <c r="E18" s="28">
        <v>4645612</v>
      </c>
      <c r="F18" s="47">
        <f>E18/E$35*100</f>
        <v>2.6945972762329835</v>
      </c>
      <c r="G18" s="28">
        <v>1536</v>
      </c>
      <c r="H18" s="50">
        <f t="shared" si="1"/>
        <v>1.781034762644651</v>
      </c>
      <c r="I18" s="28">
        <v>8495336</v>
      </c>
      <c r="J18" s="47">
        <f>I18/I$35*100</f>
        <v>4.5075402249289809</v>
      </c>
    </row>
    <row r="19" spans="1:10" x14ac:dyDescent="0.25">
      <c r="A19" s="33" t="s">
        <v>8</v>
      </c>
      <c r="B19" s="13" t="s">
        <v>35</v>
      </c>
      <c r="C19" s="28">
        <v>1236</v>
      </c>
      <c r="D19" s="50">
        <f t="shared" si="0"/>
        <v>1.578463424601553</v>
      </c>
      <c r="E19" s="28">
        <v>2807831</v>
      </c>
      <c r="F19" s="47">
        <f t="shared" ref="F19" si="9">E19/E$35*100</f>
        <v>1.6286279966390937</v>
      </c>
      <c r="G19" s="28">
        <v>1383</v>
      </c>
      <c r="H19" s="50">
        <f t="shared" si="1"/>
        <v>1.603627003084344</v>
      </c>
      <c r="I19" s="28">
        <v>4477726</v>
      </c>
      <c r="J19" s="47">
        <f t="shared" ref="J19:J22" si="10">I19/I$35*100</f>
        <v>2.3758365838867759</v>
      </c>
    </row>
    <row r="20" spans="1:10" s="19" customFormat="1" x14ac:dyDescent="0.25">
      <c r="A20" s="33" t="s">
        <v>9</v>
      </c>
      <c r="B20" s="13" t="s">
        <v>36</v>
      </c>
      <c r="C20" s="28">
        <v>23013</v>
      </c>
      <c r="D20" s="50">
        <f t="shared" si="0"/>
        <v>29.389303228442991</v>
      </c>
      <c r="E20" s="28">
        <v>65469586</v>
      </c>
      <c r="F20" s="47">
        <f t="shared" ref="F20" si="11">E20/E$35*100</f>
        <v>37.974365511304228</v>
      </c>
      <c r="G20" s="28">
        <v>25842</v>
      </c>
      <c r="H20" s="50">
        <f t="shared" si="1"/>
        <v>29.96451844808794</v>
      </c>
      <c r="I20" s="28">
        <v>71301129</v>
      </c>
      <c r="J20" s="47">
        <f t="shared" si="10"/>
        <v>37.831665169023367</v>
      </c>
    </row>
    <row r="21" spans="1:10" s="19" customFormat="1" x14ac:dyDescent="0.25">
      <c r="A21" s="33" t="s">
        <v>10</v>
      </c>
      <c r="B21" s="13" t="s">
        <v>37</v>
      </c>
      <c r="C21" s="28">
        <v>0</v>
      </c>
      <c r="D21" s="50">
        <f t="shared" si="0"/>
        <v>0</v>
      </c>
      <c r="E21" s="28">
        <v>0</v>
      </c>
      <c r="F21" s="47">
        <f t="shared" ref="F21" si="12">E21/E$35*100</f>
        <v>0</v>
      </c>
      <c r="G21" s="28">
        <v>0</v>
      </c>
      <c r="H21" s="50">
        <f t="shared" si="1"/>
        <v>0</v>
      </c>
      <c r="I21" s="28">
        <v>0</v>
      </c>
      <c r="J21" s="47">
        <f t="shared" si="10"/>
        <v>0</v>
      </c>
    </row>
    <row r="22" spans="1:10" x14ac:dyDescent="0.25">
      <c r="A22" s="33" t="s">
        <v>11</v>
      </c>
      <c r="B22" s="13" t="s">
        <v>38</v>
      </c>
      <c r="C22" s="28">
        <v>0</v>
      </c>
      <c r="D22" s="50">
        <f t="shared" si="0"/>
        <v>0</v>
      </c>
      <c r="E22" s="28">
        <v>474</v>
      </c>
      <c r="F22" s="47">
        <f t="shared" ref="F22" si="13">E22/E$35*100</f>
        <v>2.749345207766886E-4</v>
      </c>
      <c r="G22" s="28">
        <v>0</v>
      </c>
      <c r="H22" s="50">
        <f t="shared" si="1"/>
        <v>0</v>
      </c>
      <c r="I22" s="28">
        <v>0</v>
      </c>
      <c r="J22" s="47">
        <f t="shared" si="10"/>
        <v>0</v>
      </c>
    </row>
    <row r="23" spans="1:10" x14ac:dyDescent="0.25">
      <c r="A23" s="33" t="s">
        <v>12</v>
      </c>
      <c r="B23" s="13" t="s">
        <v>39</v>
      </c>
      <c r="C23" s="28">
        <v>697</v>
      </c>
      <c r="D23" s="50">
        <f t="shared" si="0"/>
        <v>0.89012055578259097</v>
      </c>
      <c r="E23" s="28">
        <v>780346</v>
      </c>
      <c r="F23" s="47">
        <f>E23/E$35*100</f>
        <v>0.45262458554853563</v>
      </c>
      <c r="G23" s="28">
        <v>711</v>
      </c>
      <c r="H23" s="50">
        <f t="shared" si="1"/>
        <v>0.82442429442730925</v>
      </c>
      <c r="I23" s="28">
        <v>1459297</v>
      </c>
      <c r="J23" s="47">
        <f>I23/I$35*100</f>
        <v>0.77428837748362012</v>
      </c>
    </row>
    <row r="24" spans="1:10" x14ac:dyDescent="0.25">
      <c r="A24" s="33" t="s">
        <v>13</v>
      </c>
      <c r="B24" s="13" t="s">
        <v>40</v>
      </c>
      <c r="C24" s="28">
        <v>291</v>
      </c>
      <c r="D24" s="50">
        <f t="shared" si="0"/>
        <v>0.37162852472415203</v>
      </c>
      <c r="E24" s="28">
        <v>967507</v>
      </c>
      <c r="F24" s="47">
        <f t="shared" ref="F24" si="14">E24/E$35*100</f>
        <v>0.56118369914154365</v>
      </c>
      <c r="G24" s="28">
        <v>259</v>
      </c>
      <c r="H24" s="50">
        <f t="shared" si="1"/>
        <v>0.3003177106282322</v>
      </c>
      <c r="I24" s="28">
        <v>892651</v>
      </c>
      <c r="J24" s="47">
        <f t="shared" ref="J24:J25" si="15">I24/I$35*100</f>
        <v>0.47363168323455129</v>
      </c>
    </row>
    <row r="25" spans="1:10" x14ac:dyDescent="0.25">
      <c r="A25" s="33" t="s">
        <v>14</v>
      </c>
      <c r="B25" s="13" t="s">
        <v>41</v>
      </c>
      <c r="C25" s="28">
        <v>108</v>
      </c>
      <c r="D25" s="50">
        <f t="shared" si="0"/>
        <v>0.13792398855741725</v>
      </c>
      <c r="E25" s="28">
        <v>154345</v>
      </c>
      <c r="F25" s="47">
        <f t="shared" ref="F25" si="16">E25/E$35*100</f>
        <v>8.952482828961604E-2</v>
      </c>
      <c r="G25" s="28">
        <v>74</v>
      </c>
      <c r="H25" s="50">
        <f t="shared" si="1"/>
        <v>8.5805060179494907E-2</v>
      </c>
      <c r="I25" s="28">
        <v>105749</v>
      </c>
      <c r="J25" s="47">
        <f t="shared" si="15"/>
        <v>5.6109360623995901E-2</v>
      </c>
    </row>
    <row r="26" spans="1:10" x14ac:dyDescent="0.25">
      <c r="A26" s="33" t="s">
        <v>15</v>
      </c>
      <c r="B26" s="13" t="s">
        <v>42</v>
      </c>
      <c r="C26" s="28">
        <v>2332</v>
      </c>
      <c r="D26" s="50">
        <f t="shared" si="0"/>
        <v>2.9781364936657133</v>
      </c>
      <c r="E26" s="28">
        <v>510807</v>
      </c>
      <c r="F26" s="47">
        <f>E26/E$35*100</f>
        <v>0.29628370834256956</v>
      </c>
      <c r="G26" s="28">
        <v>3876</v>
      </c>
      <c r="H26" s="50">
        <f t="shared" si="1"/>
        <v>4.4943299088611122</v>
      </c>
      <c r="I26" s="28">
        <v>868671</v>
      </c>
      <c r="J26" s="47">
        <f>I26/I$35*100</f>
        <v>0.46090813532616987</v>
      </c>
    </row>
    <row r="27" spans="1:10" x14ac:dyDescent="0.25">
      <c r="A27" s="33" t="s">
        <v>16</v>
      </c>
      <c r="B27" s="13" t="s">
        <v>43</v>
      </c>
      <c r="C27" s="28">
        <v>0</v>
      </c>
      <c r="D27" s="50">
        <f t="shared" si="0"/>
        <v>0</v>
      </c>
      <c r="E27" s="28">
        <v>0</v>
      </c>
      <c r="F27" s="47">
        <f t="shared" ref="F27" si="17">E27/E$35*100</f>
        <v>0</v>
      </c>
      <c r="G27" s="28">
        <v>1</v>
      </c>
      <c r="H27" s="50">
        <f t="shared" si="1"/>
        <v>1.1595278402634448E-3</v>
      </c>
      <c r="I27" s="28">
        <v>200</v>
      </c>
      <c r="J27" s="47">
        <f t="shared" ref="J27:J28" si="18">I27/I$35*100</f>
        <v>1.0611799756781794E-4</v>
      </c>
    </row>
    <row r="28" spans="1:10" x14ac:dyDescent="0.25">
      <c r="A28" s="33" t="s">
        <v>17</v>
      </c>
      <c r="B28" s="13" t="s">
        <v>44</v>
      </c>
      <c r="C28" s="28">
        <v>223</v>
      </c>
      <c r="D28" s="50">
        <f t="shared" si="0"/>
        <v>0.28478749489170413</v>
      </c>
      <c r="E28" s="28">
        <v>155952</v>
      </c>
      <c r="F28" s="47">
        <f t="shared" ref="F28" si="19">E28/E$35*100</f>
        <v>9.0456937519337852E-2</v>
      </c>
      <c r="G28" s="28">
        <v>293</v>
      </c>
      <c r="H28" s="50">
        <f t="shared" si="1"/>
        <v>0.3397416571971893</v>
      </c>
      <c r="I28" s="28">
        <v>127244</v>
      </c>
      <c r="J28" s="47">
        <f t="shared" si="18"/>
        <v>6.751439241259713E-2</v>
      </c>
    </row>
    <row r="29" spans="1:10" x14ac:dyDescent="0.25">
      <c r="A29" s="34" t="s">
        <v>23</v>
      </c>
      <c r="B29" s="7" t="s">
        <v>45</v>
      </c>
      <c r="C29" s="29">
        <f>SUM(C11:C28)</f>
        <v>68274</v>
      </c>
      <c r="D29" s="51">
        <f t="shared" si="0"/>
        <v>87.190948099713935</v>
      </c>
      <c r="E29" s="29">
        <f>SUM(E11:E28)</f>
        <v>119134983</v>
      </c>
      <c r="F29" s="48">
        <f>E29/E$35*100</f>
        <v>69.101939786590606</v>
      </c>
      <c r="G29" s="29">
        <f>SUM(G11:G28)</f>
        <v>76544</v>
      </c>
      <c r="H29" s="51">
        <f t="shared" si="1"/>
        <v>88.754899005125111</v>
      </c>
      <c r="I29" s="29">
        <f>SUM(I11:I28)</f>
        <v>135579670</v>
      </c>
      <c r="J29" s="48">
        <f>I29/I$35*100</f>
        <v>71.937215456527795</v>
      </c>
    </row>
    <row r="30" spans="1:10" x14ac:dyDescent="0.25">
      <c r="A30" s="35" t="s">
        <v>22</v>
      </c>
      <c r="B30" s="5" t="s">
        <v>46</v>
      </c>
      <c r="C30" s="28">
        <v>8525</v>
      </c>
      <c r="D30" s="50">
        <f t="shared" si="0"/>
        <v>10.887055578259092</v>
      </c>
      <c r="E30" s="28">
        <v>51480855</v>
      </c>
      <c r="F30" s="47">
        <f>E30/E$35*100</f>
        <v>29.860472992825304</v>
      </c>
      <c r="G30" s="28">
        <v>8348</v>
      </c>
      <c r="H30" s="50">
        <f t="shared" si="1"/>
        <v>9.6797384105192368</v>
      </c>
      <c r="I30" s="28">
        <v>50842393</v>
      </c>
      <c r="J30" s="47">
        <f>I30/I$35*100</f>
        <v>26.976464683580222</v>
      </c>
    </row>
    <row r="31" spans="1:10" x14ac:dyDescent="0.25">
      <c r="A31" s="35" t="s">
        <v>20</v>
      </c>
      <c r="B31" s="6" t="s">
        <v>47</v>
      </c>
      <c r="C31" s="28">
        <v>24</v>
      </c>
      <c r="D31" s="50">
        <f t="shared" si="0"/>
        <v>3.0649775234981611E-2</v>
      </c>
      <c r="E31" s="28">
        <v>137689</v>
      </c>
      <c r="F31" s="47">
        <f t="shared" ref="F31" si="20">E31/E$35*100</f>
        <v>7.9863838040551652E-2</v>
      </c>
      <c r="G31" s="28">
        <v>27</v>
      </c>
      <c r="H31" s="50">
        <f t="shared" si="1"/>
        <v>3.1307251687113007E-2</v>
      </c>
      <c r="I31" s="28">
        <v>185524</v>
      </c>
      <c r="J31" s="47">
        <f t="shared" ref="J31:J33" si="21">I31/I$35*100</f>
        <v>9.843717690385928E-2</v>
      </c>
    </row>
    <row r="32" spans="1:10" x14ac:dyDescent="0.25">
      <c r="A32" s="35" t="s">
        <v>21</v>
      </c>
      <c r="B32" s="16" t="s">
        <v>48</v>
      </c>
      <c r="C32" s="28">
        <v>1481</v>
      </c>
      <c r="D32" s="50">
        <f t="shared" si="0"/>
        <v>1.8913465467919901</v>
      </c>
      <c r="E32" s="28">
        <v>1651160</v>
      </c>
      <c r="F32" s="47">
        <f t="shared" ref="F32" si="22">E32/E$35*100</f>
        <v>0.95772338254353839</v>
      </c>
      <c r="G32" s="28">
        <v>1323</v>
      </c>
      <c r="H32" s="50">
        <f t="shared" si="1"/>
        <v>1.5340553326685373</v>
      </c>
      <c r="I32" s="28">
        <v>1861857</v>
      </c>
      <c r="J32" s="47">
        <f t="shared" si="21"/>
        <v>0.98788268298812398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0"/>
        <v>0</v>
      </c>
      <c r="E33" s="28">
        <v>0</v>
      </c>
      <c r="F33" s="47">
        <f t="shared" ref="F33" si="23">E33/E$35*100</f>
        <v>0</v>
      </c>
      <c r="G33" s="28">
        <v>0</v>
      </c>
      <c r="H33" s="50">
        <f t="shared" si="1"/>
        <v>0</v>
      </c>
      <c r="I33" s="28">
        <v>0</v>
      </c>
      <c r="J33" s="47">
        <f t="shared" si="21"/>
        <v>0</v>
      </c>
    </row>
    <row r="34" spans="1:10" x14ac:dyDescent="0.25">
      <c r="A34" s="37" t="s">
        <v>18</v>
      </c>
      <c r="B34" s="8" t="s">
        <v>50</v>
      </c>
      <c r="C34" s="30">
        <f>SUM(C30:C33)</f>
        <v>10030</v>
      </c>
      <c r="D34" s="2">
        <f t="shared" si="0"/>
        <v>12.809051900286065</v>
      </c>
      <c r="E34" s="31">
        <f>SUM(E30:E33)</f>
        <v>53269704</v>
      </c>
      <c r="F34" s="46">
        <f>E34/E$35*100</f>
        <v>30.898060213409394</v>
      </c>
      <c r="G34" s="30">
        <f>SUM(G30:G33)</f>
        <v>9698</v>
      </c>
      <c r="H34" s="2">
        <f t="shared" si="1"/>
        <v>11.245100994874887</v>
      </c>
      <c r="I34" s="31">
        <f>SUM(I30:I33)</f>
        <v>52889774</v>
      </c>
      <c r="J34" s="46">
        <f>I34/I$35*100</f>
        <v>28.062784543472201</v>
      </c>
    </row>
    <row r="35" spans="1:10" x14ac:dyDescent="0.25">
      <c r="A35" s="17" t="s">
        <v>24</v>
      </c>
      <c r="B35" s="18" t="s">
        <v>51</v>
      </c>
      <c r="C35" s="60">
        <f>C29+C34</f>
        <v>78304</v>
      </c>
      <c r="D35" s="55">
        <f t="shared" ref="D35:J35" si="24">D29+D34</f>
        <v>100</v>
      </c>
      <c r="E35" s="60">
        <f>E29+E34</f>
        <v>172404687</v>
      </c>
      <c r="F35" s="56">
        <f t="shared" si="24"/>
        <v>100</v>
      </c>
      <c r="G35" s="60">
        <f>G29+G34</f>
        <v>86242</v>
      </c>
      <c r="H35" s="55">
        <f t="shared" si="24"/>
        <v>100</v>
      </c>
      <c r="I35" s="60">
        <f t="shared" si="24"/>
        <v>188469444</v>
      </c>
      <c r="J35" s="56">
        <f t="shared" si="24"/>
        <v>100</v>
      </c>
    </row>
    <row r="38" spans="1:10" x14ac:dyDescent="0.25">
      <c r="A38" t="s">
        <v>58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6"/>
      <c r="D42" s="26"/>
      <c r="E42" s="26"/>
      <c r="G42" s="26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6"/>
      <c r="D44" s="26"/>
      <c r="E44" s="26"/>
      <c r="G44" s="26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A11:A28 A34" numberStoredAsText="1"/>
    <ignoredError sqref="A29:A30 A35" twoDigitTextYear="1" numberStoredAsText="1"/>
    <ignoredError sqref="F29 F34 D29 D34" formula="1"/>
    <ignoredError sqref="H11:H28 H35 J11:J35" evalError="1"/>
    <ignoredError sqref="H29:H34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showGridLines="0" showRuler="0" view="pageLayout" zoomScale="65" zoomScaleNormal="70" zoomScalePageLayoutView="65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2" x14ac:dyDescent="0.25">
      <c r="B1" s="21"/>
    </row>
    <row r="3" spans="1:12" x14ac:dyDescent="0.25">
      <c r="D3" s="9"/>
      <c r="E3" s="9"/>
      <c r="F3" s="9"/>
      <c r="H3" s="9"/>
      <c r="I3" s="9"/>
      <c r="J3" s="9"/>
    </row>
    <row r="4" spans="1:12" x14ac:dyDescent="0.25">
      <c r="D4" s="9"/>
      <c r="E4" s="9"/>
      <c r="F4" s="9"/>
      <c r="H4" s="9"/>
      <c r="I4" s="9"/>
      <c r="J4" s="9"/>
    </row>
    <row r="5" spans="1:12" x14ac:dyDescent="0.25">
      <c r="A5" s="38" t="s">
        <v>60</v>
      </c>
      <c r="C5" s="4"/>
      <c r="D5" s="4"/>
      <c r="E5" s="4"/>
      <c r="F5" s="4"/>
      <c r="G5" s="4"/>
      <c r="H5" s="4"/>
      <c r="I5" s="4"/>
      <c r="J5" s="4"/>
    </row>
    <row r="6" spans="1:12" x14ac:dyDescent="0.25">
      <c r="C6" s="4"/>
      <c r="D6" s="4"/>
      <c r="E6" s="4"/>
      <c r="F6" s="4"/>
      <c r="G6" s="4"/>
      <c r="H6" s="4"/>
      <c r="I6" s="4"/>
      <c r="J6" s="4"/>
    </row>
    <row r="7" spans="1:12" ht="15.75" thickBot="1" x14ac:dyDescent="0.3">
      <c r="C7" s="4"/>
      <c r="D7" s="4"/>
      <c r="E7" s="4"/>
      <c r="F7" s="4"/>
      <c r="G7" s="4"/>
      <c r="H7" s="4"/>
      <c r="I7" s="4"/>
      <c r="J7" s="4"/>
    </row>
    <row r="8" spans="1:12" ht="18" customHeight="1" x14ac:dyDescent="0.25">
      <c r="A8" s="40"/>
      <c r="B8" s="65" t="s">
        <v>26</v>
      </c>
      <c r="C8" s="65"/>
      <c r="D8" s="65"/>
      <c r="E8" s="65"/>
      <c r="F8" s="65"/>
      <c r="G8" s="65"/>
      <c r="H8" s="65"/>
      <c r="I8" s="65"/>
      <c r="J8" s="66"/>
    </row>
    <row r="9" spans="1:12" ht="38.25" customHeight="1" x14ac:dyDescent="0.25">
      <c r="A9" s="41" t="s">
        <v>52</v>
      </c>
      <c r="B9" s="62"/>
      <c r="C9" s="39" t="s">
        <v>54</v>
      </c>
      <c r="D9" s="39" t="s">
        <v>53</v>
      </c>
      <c r="E9" s="39" t="s">
        <v>55</v>
      </c>
      <c r="F9" s="39" t="s">
        <v>53</v>
      </c>
      <c r="G9" s="39" t="s">
        <v>54</v>
      </c>
      <c r="H9" s="39" t="s">
        <v>53</v>
      </c>
      <c r="I9" s="39" t="s">
        <v>55</v>
      </c>
      <c r="J9" s="42" t="s">
        <v>53</v>
      </c>
    </row>
    <row r="10" spans="1:12" ht="31.5" customHeight="1" thickBot="1" x14ac:dyDescent="0.3">
      <c r="A10" s="43"/>
      <c r="B10" s="63"/>
      <c r="C10" s="57" t="s">
        <v>61</v>
      </c>
      <c r="D10" s="57" t="s">
        <v>25</v>
      </c>
      <c r="E10" s="57" t="s">
        <v>61</v>
      </c>
      <c r="F10" s="57" t="s">
        <v>25</v>
      </c>
      <c r="G10" s="57" t="s">
        <v>62</v>
      </c>
      <c r="H10" s="57" t="s">
        <v>25</v>
      </c>
      <c r="I10" s="57" t="s">
        <v>62</v>
      </c>
      <c r="J10" s="58" t="s">
        <v>25</v>
      </c>
    </row>
    <row r="11" spans="1:12" x14ac:dyDescent="0.25">
      <c r="A11" s="33" t="s">
        <v>0</v>
      </c>
      <c r="B11" s="13" t="s">
        <v>27</v>
      </c>
      <c r="C11" s="59">
        <v>3660</v>
      </c>
      <c r="D11" s="50">
        <f t="shared" ref="D11:D31" si="0">C11/C$35*100</f>
        <v>18.336673346693384</v>
      </c>
      <c r="E11" s="28">
        <v>4431719.75</v>
      </c>
      <c r="F11" s="47">
        <f t="shared" ref="F11:F31" si="1">E11/E$35*100</f>
        <v>6.996847203640483</v>
      </c>
      <c r="G11" s="28">
        <v>3891</v>
      </c>
      <c r="H11" s="50">
        <f t="shared" ref="H11:H31" si="2">G11/G$35*100</f>
        <v>17.826545104686854</v>
      </c>
      <c r="I11" s="28">
        <v>4691194.91</v>
      </c>
      <c r="J11" s="47">
        <f t="shared" ref="J11:J31" si="3">I11/I$35*100</f>
        <v>7.1727664892957055</v>
      </c>
    </row>
    <row r="12" spans="1:12" x14ac:dyDescent="0.25">
      <c r="A12" s="33" t="s">
        <v>1</v>
      </c>
      <c r="B12" s="13" t="s">
        <v>28</v>
      </c>
      <c r="C12" s="22">
        <v>518</v>
      </c>
      <c r="D12" s="50">
        <f t="shared" si="0"/>
        <v>2.5951903807615229</v>
      </c>
      <c r="E12" s="28">
        <v>365455.35</v>
      </c>
      <c r="F12" s="47">
        <f t="shared" si="1"/>
        <v>0.57698486997129139</v>
      </c>
      <c r="G12" s="28">
        <v>568</v>
      </c>
      <c r="H12" s="50">
        <f t="shared" si="2"/>
        <v>2.6022815778622808</v>
      </c>
      <c r="I12" s="28">
        <v>537020.56000000006</v>
      </c>
      <c r="J12" s="47">
        <f t="shared" si="3"/>
        <v>0.82109636259620133</v>
      </c>
      <c r="L12" s="1"/>
    </row>
    <row r="13" spans="1:12" x14ac:dyDescent="0.25">
      <c r="A13" s="33" t="s">
        <v>2</v>
      </c>
      <c r="B13" s="13" t="s">
        <v>29</v>
      </c>
      <c r="C13" s="22">
        <v>3462</v>
      </c>
      <c r="D13" s="50">
        <f t="shared" si="0"/>
        <v>17.344689378757515</v>
      </c>
      <c r="E13" s="28">
        <v>7262823.4699999997</v>
      </c>
      <c r="F13" s="47">
        <f t="shared" si="1"/>
        <v>11.466624460313396</v>
      </c>
      <c r="G13" s="28">
        <v>3807</v>
      </c>
      <c r="H13" s="50">
        <f t="shared" si="2"/>
        <v>17.441700645988913</v>
      </c>
      <c r="I13" s="28">
        <v>8807746.5500000007</v>
      </c>
      <c r="J13" s="47">
        <f t="shared" si="3"/>
        <v>13.466912058030406</v>
      </c>
    </row>
    <row r="14" spans="1:12" x14ac:dyDescent="0.25">
      <c r="A14" s="33" t="s">
        <v>3</v>
      </c>
      <c r="B14" s="13" t="s">
        <v>30</v>
      </c>
      <c r="C14" s="22">
        <v>0</v>
      </c>
      <c r="D14" s="50">
        <f t="shared" si="0"/>
        <v>0</v>
      </c>
      <c r="E14" s="28">
        <v>0</v>
      </c>
      <c r="F14" s="47">
        <f t="shared" si="1"/>
        <v>0</v>
      </c>
      <c r="G14" s="28">
        <v>2</v>
      </c>
      <c r="H14" s="50">
        <f t="shared" si="2"/>
        <v>9.1629633023319751E-3</v>
      </c>
      <c r="I14" s="28">
        <v>434.58</v>
      </c>
      <c r="J14" s="47">
        <f t="shared" si="3"/>
        <v>6.6446628646221132E-4</v>
      </c>
    </row>
    <row r="15" spans="1:12" x14ac:dyDescent="0.25">
      <c r="A15" s="33" t="s">
        <v>4</v>
      </c>
      <c r="B15" s="13" t="s">
        <v>31</v>
      </c>
      <c r="C15" s="22">
        <v>0</v>
      </c>
      <c r="D15" s="50">
        <f t="shared" si="0"/>
        <v>0</v>
      </c>
      <c r="E15" s="28">
        <v>0</v>
      </c>
      <c r="F15" s="47">
        <f t="shared" si="1"/>
        <v>0</v>
      </c>
      <c r="G15" s="28">
        <v>0</v>
      </c>
      <c r="H15" s="50">
        <f t="shared" si="2"/>
        <v>0</v>
      </c>
      <c r="I15" s="28">
        <v>0</v>
      </c>
      <c r="J15" s="47">
        <f t="shared" si="3"/>
        <v>0</v>
      </c>
    </row>
    <row r="16" spans="1:12" x14ac:dyDescent="0.25">
      <c r="A16" s="33" t="s">
        <v>5</v>
      </c>
      <c r="B16" s="13" t="s">
        <v>32</v>
      </c>
      <c r="C16" s="22">
        <v>1</v>
      </c>
      <c r="D16" s="50">
        <f t="shared" si="0"/>
        <v>5.0100200400801601E-3</v>
      </c>
      <c r="E16" s="28">
        <v>163713.06</v>
      </c>
      <c r="F16" s="47">
        <f t="shared" si="1"/>
        <v>0.2584719546086881</v>
      </c>
      <c r="G16" s="28">
        <v>0</v>
      </c>
      <c r="H16" s="50">
        <f t="shared" si="2"/>
        <v>0</v>
      </c>
      <c r="I16" s="28">
        <v>0</v>
      </c>
      <c r="J16" s="47">
        <f t="shared" si="3"/>
        <v>0</v>
      </c>
    </row>
    <row r="17" spans="1:10" x14ac:dyDescent="0.25">
      <c r="A17" s="33" t="s">
        <v>6</v>
      </c>
      <c r="B17" s="13" t="s">
        <v>33</v>
      </c>
      <c r="C17" s="22">
        <v>13</v>
      </c>
      <c r="D17" s="50">
        <f t="shared" si="0"/>
        <v>6.513026052104208E-2</v>
      </c>
      <c r="E17" s="28">
        <v>209304.27000000002</v>
      </c>
      <c r="F17" s="47">
        <f t="shared" si="1"/>
        <v>0.33045185139685623</v>
      </c>
      <c r="G17" s="28">
        <v>7</v>
      </c>
      <c r="H17" s="50">
        <f t="shared" si="2"/>
        <v>3.2070371558161913E-2</v>
      </c>
      <c r="I17" s="28">
        <v>1804.96</v>
      </c>
      <c r="J17" s="47">
        <f t="shared" si="3"/>
        <v>2.7597567039735673E-3</v>
      </c>
    </row>
    <row r="18" spans="1:10" x14ac:dyDescent="0.25">
      <c r="A18" s="33" t="s">
        <v>7</v>
      </c>
      <c r="B18" s="13" t="s">
        <v>34</v>
      </c>
      <c r="C18" s="22">
        <v>186</v>
      </c>
      <c r="D18" s="50">
        <f t="shared" si="0"/>
        <v>0.93186372745490986</v>
      </c>
      <c r="E18" s="28">
        <v>4817583.0600000005</v>
      </c>
      <c r="F18" s="47">
        <f t="shared" si="1"/>
        <v>7.6060523821856654</v>
      </c>
      <c r="G18" s="28">
        <v>247</v>
      </c>
      <c r="H18" s="50">
        <f t="shared" si="2"/>
        <v>1.1316259678379987</v>
      </c>
      <c r="I18" s="28">
        <v>2417209.36</v>
      </c>
      <c r="J18" s="47">
        <f t="shared" si="3"/>
        <v>3.6958767707692441</v>
      </c>
    </row>
    <row r="19" spans="1:10" x14ac:dyDescent="0.25">
      <c r="A19" s="33" t="s">
        <v>8</v>
      </c>
      <c r="B19" s="13" t="s">
        <v>35</v>
      </c>
      <c r="C19" s="22">
        <v>398</v>
      </c>
      <c r="D19" s="50">
        <f t="shared" si="0"/>
        <v>1.9939879759519039</v>
      </c>
      <c r="E19" s="28">
        <v>3974722.48</v>
      </c>
      <c r="F19" s="47">
        <f t="shared" si="1"/>
        <v>6.2753349575940502</v>
      </c>
      <c r="G19" s="28">
        <v>640</v>
      </c>
      <c r="H19" s="50">
        <f t="shared" si="2"/>
        <v>2.9321482567462316</v>
      </c>
      <c r="I19" s="28">
        <v>1497946.95</v>
      </c>
      <c r="J19" s="47">
        <f t="shared" si="3"/>
        <v>2.2903383662016101</v>
      </c>
    </row>
    <row r="20" spans="1:10" s="19" customFormat="1" x14ac:dyDescent="0.25">
      <c r="A20" s="33" t="s">
        <v>9</v>
      </c>
      <c r="B20" s="13" t="s">
        <v>36</v>
      </c>
      <c r="C20" s="22">
        <v>9949</v>
      </c>
      <c r="D20" s="50">
        <f t="shared" si="0"/>
        <v>49.844689378757515</v>
      </c>
      <c r="E20" s="28">
        <v>32625238.550000004</v>
      </c>
      <c r="F20" s="47">
        <f t="shared" si="1"/>
        <v>51.509080445953572</v>
      </c>
      <c r="G20" s="28">
        <v>10948</v>
      </c>
      <c r="H20" s="50">
        <f t="shared" si="2"/>
        <v>50.158061116965222</v>
      </c>
      <c r="I20" s="28">
        <v>36404639.400000006</v>
      </c>
      <c r="J20" s="47">
        <f t="shared" si="3"/>
        <v>55.66214633005179</v>
      </c>
    </row>
    <row r="21" spans="1:10" s="19" customFormat="1" x14ac:dyDescent="0.25">
      <c r="A21" s="33" t="s">
        <v>10</v>
      </c>
      <c r="B21" s="13" t="s">
        <v>37</v>
      </c>
      <c r="C21" s="22">
        <v>0</v>
      </c>
      <c r="D21" s="50">
        <f t="shared" si="0"/>
        <v>0</v>
      </c>
      <c r="E21" s="28">
        <v>0</v>
      </c>
      <c r="F21" s="47">
        <f t="shared" si="1"/>
        <v>0</v>
      </c>
      <c r="G21" s="28">
        <v>1</v>
      </c>
      <c r="H21" s="50">
        <f t="shared" si="2"/>
        <v>4.5814816511659875E-3</v>
      </c>
      <c r="I21" s="28">
        <v>815.7</v>
      </c>
      <c r="J21" s="47">
        <f t="shared" si="3"/>
        <v>1.247193036649698E-3</v>
      </c>
    </row>
    <row r="22" spans="1:10" x14ac:dyDescent="0.25">
      <c r="A22" s="33" t="s">
        <v>11</v>
      </c>
      <c r="B22" s="13" t="s">
        <v>38</v>
      </c>
      <c r="C22" s="22">
        <v>0</v>
      </c>
      <c r="D22" s="50">
        <f t="shared" si="0"/>
        <v>0</v>
      </c>
      <c r="E22" s="28">
        <v>0</v>
      </c>
      <c r="F22" s="47">
        <f t="shared" si="1"/>
        <v>0</v>
      </c>
      <c r="G22" s="28">
        <v>0</v>
      </c>
      <c r="H22" s="50">
        <f t="shared" si="2"/>
        <v>0</v>
      </c>
      <c r="I22" s="28">
        <v>0</v>
      </c>
      <c r="J22" s="47">
        <f t="shared" si="3"/>
        <v>0</v>
      </c>
    </row>
    <row r="23" spans="1:10" x14ac:dyDescent="0.25">
      <c r="A23" s="33" t="s">
        <v>12</v>
      </c>
      <c r="B23" s="13" t="s">
        <v>39</v>
      </c>
      <c r="C23" s="22">
        <v>222</v>
      </c>
      <c r="D23" s="50">
        <f t="shared" si="0"/>
        <v>1.1122244488977955</v>
      </c>
      <c r="E23" s="28">
        <v>188439.90000000002</v>
      </c>
      <c r="F23" s="47">
        <f t="shared" si="1"/>
        <v>0.29751095776516384</v>
      </c>
      <c r="G23" s="28">
        <v>212</v>
      </c>
      <c r="H23" s="50">
        <f t="shared" si="2"/>
        <v>0.97127411004718933</v>
      </c>
      <c r="I23" s="28">
        <v>296404.65000000002</v>
      </c>
      <c r="J23" s="47">
        <f t="shared" si="3"/>
        <v>0.45319825366015803</v>
      </c>
    </row>
    <row r="24" spans="1:10" x14ac:dyDescent="0.25">
      <c r="A24" s="33" t="s">
        <v>13</v>
      </c>
      <c r="B24" s="13" t="s">
        <v>40</v>
      </c>
      <c r="C24" s="22">
        <v>87</v>
      </c>
      <c r="D24" s="50">
        <f t="shared" si="0"/>
        <v>0.43587174348697399</v>
      </c>
      <c r="E24" s="28">
        <v>474681.94000000006</v>
      </c>
      <c r="F24" s="47">
        <f t="shared" si="1"/>
        <v>0.7494329948340348</v>
      </c>
      <c r="G24" s="28">
        <v>90</v>
      </c>
      <c r="H24" s="50">
        <f t="shared" si="2"/>
        <v>0.41233334860493881</v>
      </c>
      <c r="I24" s="28">
        <v>1887338.2000000002</v>
      </c>
      <c r="J24" s="47">
        <f t="shared" si="3"/>
        <v>2.8857117332879429</v>
      </c>
    </row>
    <row r="25" spans="1:10" x14ac:dyDescent="0.25">
      <c r="A25" s="33" t="s">
        <v>14</v>
      </c>
      <c r="B25" s="13" t="s">
        <v>41</v>
      </c>
      <c r="C25" s="22">
        <v>0</v>
      </c>
      <c r="D25" s="50">
        <f t="shared" si="0"/>
        <v>0</v>
      </c>
      <c r="E25" s="28">
        <v>0</v>
      </c>
      <c r="F25" s="47">
        <f t="shared" si="1"/>
        <v>0</v>
      </c>
      <c r="G25" s="28">
        <v>0</v>
      </c>
      <c r="H25" s="50">
        <f t="shared" si="2"/>
        <v>0</v>
      </c>
      <c r="I25" s="28">
        <v>0</v>
      </c>
      <c r="J25" s="47">
        <f t="shared" si="3"/>
        <v>0</v>
      </c>
    </row>
    <row r="26" spans="1:10" x14ac:dyDescent="0.25">
      <c r="A26" s="33" t="s">
        <v>15</v>
      </c>
      <c r="B26" s="13" t="s">
        <v>42</v>
      </c>
      <c r="C26" s="22">
        <v>47</v>
      </c>
      <c r="D26" s="50">
        <f t="shared" si="0"/>
        <v>0.23547094188376755</v>
      </c>
      <c r="E26" s="28">
        <v>28268.739999999998</v>
      </c>
      <c r="F26" s="47">
        <f t="shared" si="1"/>
        <v>4.4630993288652748E-2</v>
      </c>
      <c r="G26" s="28">
        <v>55</v>
      </c>
      <c r="H26" s="50">
        <f t="shared" si="2"/>
        <v>0.25198149081412929</v>
      </c>
      <c r="I26" s="28">
        <v>27028.98</v>
      </c>
      <c r="J26" s="47">
        <f t="shared" si="3"/>
        <v>4.1326904062454276E-2</v>
      </c>
    </row>
    <row r="27" spans="1:10" x14ac:dyDescent="0.25">
      <c r="A27" s="33" t="s">
        <v>16</v>
      </c>
      <c r="B27" s="13" t="s">
        <v>43</v>
      </c>
      <c r="C27" s="22">
        <v>0</v>
      </c>
      <c r="D27" s="50">
        <f t="shared" si="0"/>
        <v>0</v>
      </c>
      <c r="E27" s="28">
        <v>0</v>
      </c>
      <c r="F27" s="47">
        <f t="shared" si="1"/>
        <v>0</v>
      </c>
      <c r="G27" s="28">
        <v>0</v>
      </c>
      <c r="H27" s="50">
        <f t="shared" si="2"/>
        <v>0</v>
      </c>
      <c r="I27" s="28">
        <v>0</v>
      </c>
      <c r="J27" s="47">
        <f t="shared" si="3"/>
        <v>0</v>
      </c>
    </row>
    <row r="28" spans="1:10" x14ac:dyDescent="0.25">
      <c r="A28" s="33" t="s">
        <v>17</v>
      </c>
      <c r="B28" s="13" t="s">
        <v>44</v>
      </c>
      <c r="C28" s="22">
        <v>14</v>
      </c>
      <c r="D28" s="50">
        <f t="shared" si="0"/>
        <v>7.0140280561122245E-2</v>
      </c>
      <c r="E28" s="28">
        <v>2841.43</v>
      </c>
      <c r="F28" s="47">
        <f t="shared" si="1"/>
        <v>4.4860804995262111E-3</v>
      </c>
      <c r="G28" s="28">
        <v>57</v>
      </c>
      <c r="H28" s="50">
        <f t="shared" si="2"/>
        <v>0.26114445411646126</v>
      </c>
      <c r="I28" s="28">
        <v>31499.73</v>
      </c>
      <c r="J28" s="47">
        <f t="shared" si="3"/>
        <v>4.8162613598560243E-2</v>
      </c>
    </row>
    <row r="29" spans="1:10" x14ac:dyDescent="0.25">
      <c r="A29" s="34" t="s">
        <v>23</v>
      </c>
      <c r="B29" s="7" t="s">
        <v>45</v>
      </c>
      <c r="C29" s="29">
        <f>SUM(C11:C28)</f>
        <v>18557</v>
      </c>
      <c r="D29" s="51">
        <f t="shared" si="0"/>
        <v>92.970941883767537</v>
      </c>
      <c r="E29" s="23">
        <f>SUM(E11:E28)</f>
        <v>54544792.000000007</v>
      </c>
      <c r="F29" s="48">
        <f t="shared" si="1"/>
        <v>86.115909152051373</v>
      </c>
      <c r="G29" s="29">
        <f>SUM(G11:G28)</f>
        <v>20525</v>
      </c>
      <c r="H29" s="51">
        <f t="shared" si="2"/>
        <v>94.034910890181891</v>
      </c>
      <c r="I29" s="23">
        <f>SUM(I11:I28)</f>
        <v>56601084.530000009</v>
      </c>
      <c r="J29" s="48">
        <f t="shared" si="3"/>
        <v>86.542207297581157</v>
      </c>
    </row>
    <row r="30" spans="1:10" x14ac:dyDescent="0.25">
      <c r="A30" s="35" t="s">
        <v>22</v>
      </c>
      <c r="B30" s="5" t="s">
        <v>46</v>
      </c>
      <c r="C30" s="28">
        <v>1103</v>
      </c>
      <c r="D30" s="50">
        <f t="shared" si="0"/>
        <v>5.526052104208417</v>
      </c>
      <c r="E30" s="28">
        <v>8063704.2999999998</v>
      </c>
      <c r="F30" s="47">
        <f t="shared" si="1"/>
        <v>12.731063800331405</v>
      </c>
      <c r="G30" s="28">
        <v>1004</v>
      </c>
      <c r="H30" s="50">
        <f t="shared" si="2"/>
        <v>4.5998075777706511</v>
      </c>
      <c r="I30" s="22">
        <v>7914804.6699999999</v>
      </c>
      <c r="J30" s="47">
        <f t="shared" si="3"/>
        <v>12.101617348126162</v>
      </c>
    </row>
    <row r="31" spans="1:10" x14ac:dyDescent="0.25">
      <c r="A31" s="35" t="s">
        <v>20</v>
      </c>
      <c r="B31" s="6" t="s">
        <v>47</v>
      </c>
      <c r="C31" s="28">
        <v>2</v>
      </c>
      <c r="D31" s="50">
        <f t="shared" si="0"/>
        <v>1.002004008016032E-2</v>
      </c>
      <c r="E31" s="28">
        <v>20045.09</v>
      </c>
      <c r="F31" s="47">
        <f t="shared" si="1"/>
        <v>3.1647405482537971E-2</v>
      </c>
      <c r="G31" s="28">
        <v>2</v>
      </c>
      <c r="H31" s="50">
        <f t="shared" si="2"/>
        <v>9.1629633023319751E-3</v>
      </c>
      <c r="I31" s="22">
        <v>21553.53</v>
      </c>
      <c r="J31" s="47">
        <f t="shared" si="3"/>
        <v>3.2955023331151606E-2</v>
      </c>
    </row>
    <row r="32" spans="1:10" x14ac:dyDescent="0.25">
      <c r="A32" s="35" t="s">
        <v>21</v>
      </c>
      <c r="B32" s="16" t="s">
        <v>48</v>
      </c>
      <c r="C32" s="28">
        <v>298</v>
      </c>
      <c r="D32" s="50">
        <f t="shared" ref="D32:D33" si="4">C32/C$35*100</f>
        <v>1.4929859719438878</v>
      </c>
      <c r="E32" s="28">
        <v>710268.51989999996</v>
      </c>
      <c r="F32" s="47">
        <f t="shared" ref="F32:F33" si="5">E32/E$35*100</f>
        <v>1.1213796421346769</v>
      </c>
      <c r="G32" s="28">
        <v>296</v>
      </c>
      <c r="H32" s="50">
        <f t="shared" ref="H32:J33" si="6">G32/G$35*100</f>
        <v>1.3561185687451323</v>
      </c>
      <c r="I32" s="22">
        <v>865424.03</v>
      </c>
      <c r="J32" s="47">
        <f t="shared" si="6"/>
        <v>1.3232203309615291</v>
      </c>
    </row>
    <row r="33" spans="1:10" ht="15.75" customHeight="1" x14ac:dyDescent="0.25">
      <c r="A33" s="36" t="s">
        <v>19</v>
      </c>
      <c r="B33" s="16" t="s">
        <v>49</v>
      </c>
      <c r="C33" s="28">
        <v>0</v>
      </c>
      <c r="D33" s="50">
        <f t="shared" si="4"/>
        <v>0</v>
      </c>
      <c r="E33" s="28">
        <v>0</v>
      </c>
      <c r="F33" s="47">
        <f t="shared" si="5"/>
        <v>0</v>
      </c>
      <c r="G33" s="28">
        <v>0</v>
      </c>
      <c r="H33" s="50">
        <f t="shared" si="6"/>
        <v>0</v>
      </c>
      <c r="I33" s="22">
        <v>0</v>
      </c>
      <c r="J33" s="47">
        <f t="shared" si="6"/>
        <v>0</v>
      </c>
    </row>
    <row r="34" spans="1:10" x14ac:dyDescent="0.25">
      <c r="A34" s="37" t="s">
        <v>18</v>
      </c>
      <c r="B34" s="8" t="s">
        <v>50</v>
      </c>
      <c r="C34" s="30">
        <f>SUM(C30:C33)</f>
        <v>1403</v>
      </c>
      <c r="D34" s="2">
        <f>C34/C$35*100</f>
        <v>7.0290581162324646</v>
      </c>
      <c r="E34" s="31">
        <f>SUM(E30:E33)</f>
        <v>8794017.9099000003</v>
      </c>
      <c r="F34" s="45">
        <f>E34/E$35*100</f>
        <v>13.884090847948618</v>
      </c>
      <c r="G34" s="30">
        <f>SUM(G30:G33)</f>
        <v>1302</v>
      </c>
      <c r="H34" s="2">
        <f>G34/G$35*100</f>
        <v>5.9650891098181154</v>
      </c>
      <c r="I34" s="31">
        <f>SUM(I30:I33)</f>
        <v>8801782.2300000004</v>
      </c>
      <c r="J34" s="45">
        <f>I34/I$35*100</f>
        <v>13.457792702418844</v>
      </c>
    </row>
    <row r="35" spans="1:10" x14ac:dyDescent="0.25">
      <c r="A35" s="17" t="s">
        <v>24</v>
      </c>
      <c r="B35" s="18" t="s">
        <v>51</v>
      </c>
      <c r="C35" s="60">
        <f>C29+C34</f>
        <v>19960</v>
      </c>
      <c r="D35" s="55">
        <v>100</v>
      </c>
      <c r="E35" s="60">
        <f>E29+E34</f>
        <v>63338809.90990001</v>
      </c>
      <c r="F35" s="54">
        <v>100</v>
      </c>
      <c r="G35" s="60">
        <f>G29+G34</f>
        <v>21827</v>
      </c>
      <c r="H35" s="55">
        <v>100</v>
      </c>
      <c r="I35" s="60">
        <f>I29+I34</f>
        <v>65402866.760000005</v>
      </c>
      <c r="J35" s="54">
        <v>100</v>
      </c>
    </row>
    <row r="38" spans="1:10" x14ac:dyDescent="0.25">
      <c r="A38" t="s">
        <v>59</v>
      </c>
      <c r="C38" s="25"/>
      <c r="D38" s="26"/>
      <c r="E38" s="24"/>
      <c r="G38" s="25"/>
      <c r="H38" s="26"/>
      <c r="I38" s="24"/>
    </row>
    <row r="39" spans="1:10" x14ac:dyDescent="0.25">
      <c r="C39" s="25"/>
      <c r="D39" s="26"/>
      <c r="E39" s="24"/>
      <c r="G39" s="25"/>
      <c r="H39" s="26"/>
      <c r="I39" s="24"/>
    </row>
    <row r="40" spans="1:10" x14ac:dyDescent="0.25">
      <c r="C40" s="26"/>
      <c r="D40" s="26"/>
      <c r="E40" s="26"/>
      <c r="G40" s="26"/>
      <c r="H40" s="26"/>
      <c r="I40" s="26"/>
    </row>
    <row r="41" spans="1:10" x14ac:dyDescent="0.25">
      <c r="C41" s="26"/>
      <c r="D41" s="26"/>
      <c r="E41" s="24"/>
      <c r="F41" s="22"/>
      <c r="G41" s="26"/>
      <c r="H41" s="26"/>
      <c r="I41" s="24"/>
      <c r="J41" s="22"/>
    </row>
    <row r="42" spans="1:10" x14ac:dyDescent="0.25">
      <c r="C42" s="27"/>
      <c r="D42" s="26"/>
      <c r="E42" s="26"/>
      <c r="G42" s="27"/>
      <c r="H42" s="26"/>
      <c r="I42" s="26"/>
    </row>
    <row r="43" spans="1:10" x14ac:dyDescent="0.25">
      <c r="C43" s="26"/>
      <c r="D43" s="26"/>
      <c r="E43" s="24"/>
      <c r="G43" s="26"/>
      <c r="H43" s="26"/>
      <c r="I43" s="24"/>
    </row>
    <row r="44" spans="1:10" x14ac:dyDescent="0.25">
      <c r="C44" s="25"/>
      <c r="D44" s="26"/>
      <c r="E44" s="26"/>
      <c r="G44" s="25"/>
      <c r="H44" s="26"/>
      <c r="I44" s="26"/>
    </row>
    <row r="45" spans="1:10" x14ac:dyDescent="0.25">
      <c r="B45" s="20"/>
      <c r="C45" s="26"/>
      <c r="D45" s="26"/>
      <c r="E45" s="26"/>
      <c r="G45" s="26"/>
      <c r="H45" s="26"/>
      <c r="I45" s="26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A11:A28 A34" numberStoredAsText="1"/>
    <ignoredError sqref="A29:A30 A35" twoDigitTextYear="1" numberStoredAsText="1"/>
    <ignoredError sqref="G29 G34 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2024-11-22T09:12:39Z</dcterms:modified>
</cp:coreProperties>
</file>