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4\MJESEČNI\VII\Jezici\BS EVLADA 2X1124\"/>
    </mc:Choice>
  </mc:AlternateContent>
  <xr:revisionPtr revIDLastSave="0" documentId="13_ncr:1_{5A21A0D5-3248-42DB-9110-963991BDA842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BiH" sheetId="41" r:id="rId1"/>
    <sheet name="FBiH" sheetId="42" r:id="rId2"/>
    <sheet name="RS" sheetId="4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43" l="1"/>
  <c r="K23" i="43"/>
  <c r="K12" i="43" l="1"/>
  <c r="K13" i="43"/>
  <c r="K14" i="43"/>
  <c r="K15" i="43"/>
  <c r="K16" i="43"/>
  <c r="K17" i="43"/>
  <c r="K18" i="43"/>
  <c r="K19" i="43"/>
  <c r="K20" i="43"/>
  <c r="K21" i="43"/>
  <c r="K22" i="43"/>
  <c r="K11" i="43"/>
  <c r="K12" i="42"/>
  <c r="K13" i="42"/>
  <c r="K14" i="42"/>
  <c r="K15" i="42"/>
  <c r="K16" i="42"/>
  <c r="K17" i="42"/>
  <c r="K18" i="42"/>
  <c r="K19" i="42"/>
  <c r="K20" i="42"/>
  <c r="K21" i="42"/>
  <c r="K11" i="42"/>
  <c r="E25" i="43"/>
  <c r="C25" i="43" l="1"/>
  <c r="M11" i="42" l="1"/>
  <c r="C22" i="42"/>
  <c r="D11" i="42" s="1"/>
  <c r="I22" i="42" l="1"/>
  <c r="G25" i="43" l="1"/>
  <c r="H12" i="43" s="1"/>
  <c r="D11" i="43"/>
  <c r="K25" i="43" l="1"/>
  <c r="L23" i="43" s="1"/>
  <c r="D21" i="43"/>
  <c r="D19" i="43"/>
  <c r="D15" i="43"/>
  <c r="D13" i="43"/>
  <c r="H23" i="43"/>
  <c r="H21" i="43"/>
  <c r="H19" i="43"/>
  <c r="H17" i="43"/>
  <c r="H15" i="43"/>
  <c r="H13" i="43"/>
  <c r="H11" i="43"/>
  <c r="D24" i="43"/>
  <c r="D22" i="43"/>
  <c r="D20" i="43"/>
  <c r="D18" i="43"/>
  <c r="D16" i="43"/>
  <c r="D14" i="43"/>
  <c r="D12" i="43"/>
  <c r="H24" i="43"/>
  <c r="H22" i="43"/>
  <c r="H20" i="43"/>
  <c r="H18" i="43"/>
  <c r="H16" i="43"/>
  <c r="H14" i="43"/>
  <c r="D23" i="43"/>
  <c r="D17" i="43"/>
  <c r="I35" i="41"/>
  <c r="I34" i="41"/>
  <c r="I33" i="41"/>
  <c r="I32" i="41"/>
  <c r="I31" i="41"/>
  <c r="I30" i="41"/>
  <c r="I29" i="41"/>
  <c r="I28" i="41"/>
  <c r="I27" i="41"/>
  <c r="I26" i="41"/>
  <c r="I25" i="41"/>
  <c r="I24" i="41"/>
  <c r="I23" i="41"/>
  <c r="I22" i="41"/>
  <c r="I21" i="41"/>
  <c r="I20" i="41"/>
  <c r="I19" i="41"/>
  <c r="I18" i="41"/>
  <c r="I17" i="41"/>
  <c r="I16" i="41"/>
  <c r="I15" i="41"/>
  <c r="I14" i="41"/>
  <c r="I13" i="41"/>
  <c r="I12" i="41"/>
  <c r="I11" i="41"/>
  <c r="G35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15" i="41"/>
  <c r="G14" i="41"/>
  <c r="G13" i="41"/>
  <c r="G12" i="41"/>
  <c r="G11" i="41"/>
  <c r="E35" i="41"/>
  <c r="E34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13" i="41"/>
  <c r="E12" i="41"/>
  <c r="E11" i="41"/>
  <c r="C35" i="41"/>
  <c r="C31" i="41"/>
  <c r="C30" i="41"/>
  <c r="C24" i="41"/>
  <c r="C25" i="41"/>
  <c r="C26" i="41"/>
  <c r="C27" i="41"/>
  <c r="C28" i="41"/>
  <c r="C23" i="41"/>
  <c r="C21" i="41"/>
  <c r="C20" i="41"/>
  <c r="C18" i="41"/>
  <c r="C17" i="41"/>
  <c r="C13" i="41"/>
  <c r="C33" i="41"/>
  <c r="C34" i="41"/>
  <c r="C32" i="41"/>
  <c r="C29" i="41"/>
  <c r="C22" i="41"/>
  <c r="C19" i="41"/>
  <c r="C15" i="41"/>
  <c r="C16" i="41"/>
  <c r="C14" i="41"/>
  <c r="C12" i="41"/>
  <c r="C11" i="41"/>
  <c r="L11" i="43" l="1"/>
  <c r="L19" i="43"/>
  <c r="L13" i="43"/>
  <c r="L14" i="43"/>
  <c r="L22" i="43"/>
  <c r="L15" i="43"/>
  <c r="L12" i="43"/>
  <c r="L18" i="43"/>
  <c r="L17" i="43"/>
  <c r="L16" i="43"/>
  <c r="L20" i="43"/>
  <c r="L24" i="43"/>
  <c r="L21" i="43"/>
  <c r="D25" i="43"/>
  <c r="H25" i="43"/>
  <c r="E36" i="41"/>
  <c r="G36" i="41"/>
  <c r="I36" i="41"/>
  <c r="C36" i="41"/>
  <c r="L25" i="43" l="1"/>
  <c r="M11" i="41"/>
  <c r="K12" i="41"/>
  <c r="K14" i="41"/>
  <c r="K15" i="41"/>
  <c r="K16" i="41"/>
  <c r="K19" i="41"/>
  <c r="K22" i="41"/>
  <c r="K29" i="41"/>
  <c r="K32" i="41"/>
  <c r="K33" i="41"/>
  <c r="K34" i="41"/>
  <c r="K11" i="41"/>
  <c r="D24" i="41"/>
  <c r="F24" i="41"/>
  <c r="H24" i="41"/>
  <c r="J24" i="41"/>
  <c r="D35" i="41" l="1"/>
  <c r="D33" i="41"/>
  <c r="D31" i="41"/>
  <c r="D29" i="41"/>
  <c r="D27" i="41"/>
  <c r="D25" i="41"/>
  <c r="F35" i="41"/>
  <c r="F33" i="41"/>
  <c r="F31" i="41"/>
  <c r="F29" i="41"/>
  <c r="F27" i="41"/>
  <c r="F25" i="41"/>
  <c r="H35" i="41"/>
  <c r="H33" i="41"/>
  <c r="H31" i="41"/>
  <c r="H29" i="41"/>
  <c r="H27" i="41"/>
  <c r="H25" i="41"/>
  <c r="J35" i="41"/>
  <c r="J33" i="41"/>
  <c r="J31" i="41"/>
  <c r="J29" i="41"/>
  <c r="J27" i="41"/>
  <c r="J25" i="41"/>
  <c r="D34" i="41"/>
  <c r="D32" i="41"/>
  <c r="D30" i="41"/>
  <c r="D28" i="41"/>
  <c r="D26" i="41"/>
  <c r="F34" i="41"/>
  <c r="F32" i="41"/>
  <c r="F30" i="41"/>
  <c r="F28" i="41"/>
  <c r="F26" i="41"/>
  <c r="H34" i="41"/>
  <c r="H32" i="41"/>
  <c r="H30" i="41"/>
  <c r="H28" i="41"/>
  <c r="H26" i="41"/>
  <c r="J34" i="41"/>
  <c r="J32" i="41"/>
  <c r="J30" i="41"/>
  <c r="J28" i="41"/>
  <c r="J26" i="41"/>
  <c r="J23" i="41"/>
  <c r="H23" i="41"/>
  <c r="F23" i="41"/>
  <c r="D23" i="41"/>
  <c r="J22" i="41"/>
  <c r="H22" i="41"/>
  <c r="F22" i="41"/>
  <c r="D22" i="41"/>
  <c r="J21" i="41"/>
  <c r="H21" i="41"/>
  <c r="F21" i="41"/>
  <c r="D21" i="41"/>
  <c r="J20" i="41"/>
  <c r="H20" i="41"/>
  <c r="F20" i="41"/>
  <c r="D20" i="41"/>
  <c r="J19" i="41"/>
  <c r="H19" i="41"/>
  <c r="F19" i="41"/>
  <c r="D19" i="41"/>
  <c r="J18" i="41"/>
  <c r="H18" i="41"/>
  <c r="F18" i="41"/>
  <c r="D18" i="41"/>
  <c r="J17" i="41"/>
  <c r="H17" i="41"/>
  <c r="F17" i="41"/>
  <c r="D17" i="41"/>
  <c r="J16" i="41"/>
  <c r="H16" i="41"/>
  <c r="F16" i="41"/>
  <c r="D16" i="41"/>
  <c r="J15" i="41"/>
  <c r="H15" i="41"/>
  <c r="F15" i="41"/>
  <c r="D15" i="41"/>
  <c r="J14" i="41"/>
  <c r="H14" i="41"/>
  <c r="F14" i="41"/>
  <c r="D14" i="41"/>
  <c r="J13" i="41"/>
  <c r="H13" i="41"/>
  <c r="F13" i="41"/>
  <c r="D13" i="41"/>
  <c r="J12" i="41"/>
  <c r="H12" i="41"/>
  <c r="F12" i="41"/>
  <c r="D12" i="41"/>
  <c r="J11" i="41"/>
  <c r="H11" i="41"/>
  <c r="F11" i="41"/>
  <c r="D11" i="41"/>
  <c r="J20" i="42"/>
  <c r="G22" i="42"/>
  <c r="H21" i="42" s="1"/>
  <c r="E22" i="42"/>
  <c r="F20" i="42" s="1"/>
  <c r="M21" i="42"/>
  <c r="M34" i="41" s="1"/>
  <c r="M20" i="42"/>
  <c r="M33" i="41" s="1"/>
  <c r="M19" i="42"/>
  <c r="M32" i="41" s="1"/>
  <c r="M18" i="42"/>
  <c r="M29" i="41" s="1"/>
  <c r="M17" i="42"/>
  <c r="M22" i="41" s="1"/>
  <c r="M16" i="42"/>
  <c r="M19" i="41" s="1"/>
  <c r="M15" i="42"/>
  <c r="M16" i="41" s="1"/>
  <c r="M14" i="42"/>
  <c r="M15" i="41" s="1"/>
  <c r="M13" i="42"/>
  <c r="M14" i="41" s="1"/>
  <c r="M12" i="42"/>
  <c r="J12" i="42"/>
  <c r="M11" i="43"/>
  <c r="M24" i="43"/>
  <c r="M35" i="41" s="1"/>
  <c r="M23" i="43"/>
  <c r="M31" i="41" s="1"/>
  <c r="M22" i="43"/>
  <c r="M30" i="41" s="1"/>
  <c r="M21" i="43"/>
  <c r="M28" i="41" s="1"/>
  <c r="M20" i="43"/>
  <c r="M27" i="41" s="1"/>
  <c r="M19" i="43"/>
  <c r="M26" i="41" s="1"/>
  <c r="M18" i="43"/>
  <c r="M25" i="41" s="1"/>
  <c r="M17" i="43"/>
  <c r="M24" i="41" s="1"/>
  <c r="M16" i="43"/>
  <c r="M23" i="41" s="1"/>
  <c r="M15" i="43"/>
  <c r="M14" i="43"/>
  <c r="M20" i="41" s="1"/>
  <c r="M13" i="43"/>
  <c r="M18" i="41" s="1"/>
  <c r="M12" i="43"/>
  <c r="M17" i="41" s="1"/>
  <c r="K17" i="41"/>
  <c r="K20" i="41"/>
  <c r="K21" i="41"/>
  <c r="K23" i="41"/>
  <c r="K24" i="41"/>
  <c r="K25" i="41"/>
  <c r="K26" i="41"/>
  <c r="K27" i="41"/>
  <c r="K28" i="41"/>
  <c r="K30" i="41"/>
  <c r="K31" i="41"/>
  <c r="K35" i="41"/>
  <c r="K13" i="41"/>
  <c r="M22" i="42" l="1"/>
  <c r="N12" i="42" s="1"/>
  <c r="M13" i="41"/>
  <c r="M25" i="43"/>
  <c r="N24" i="43" s="1"/>
  <c r="F36" i="41"/>
  <c r="D36" i="41"/>
  <c r="H36" i="41"/>
  <c r="J36" i="41"/>
  <c r="M12" i="41"/>
  <c r="F15" i="42"/>
  <c r="F18" i="42"/>
  <c r="F12" i="42"/>
  <c r="F11" i="42"/>
  <c r="F13" i="42"/>
  <c r="H15" i="42"/>
  <c r="H16" i="42"/>
  <c r="H17" i="42"/>
  <c r="H11" i="42"/>
  <c r="H12" i="42"/>
  <c r="H13" i="42"/>
  <c r="H14" i="42"/>
  <c r="H18" i="42"/>
  <c r="H19" i="42"/>
  <c r="H20" i="42"/>
  <c r="F14" i="42"/>
  <c r="F16" i="42"/>
  <c r="F21" i="42"/>
  <c r="M21" i="41"/>
  <c r="K18" i="41"/>
  <c r="K36" i="41" s="1"/>
  <c r="L24" i="41" s="1"/>
  <c r="J16" i="42"/>
  <c r="J18" i="42"/>
  <c r="J14" i="42"/>
  <c r="J21" i="42"/>
  <c r="F17" i="42"/>
  <c r="F19" i="42"/>
  <c r="J11" i="42"/>
  <c r="J13" i="42"/>
  <c r="J15" i="42"/>
  <c r="J17" i="42"/>
  <c r="J19" i="42"/>
  <c r="D20" i="42"/>
  <c r="D18" i="42"/>
  <c r="D16" i="42"/>
  <c r="D14" i="42"/>
  <c r="D12" i="42"/>
  <c r="D21" i="42"/>
  <c r="D19" i="42"/>
  <c r="D17" i="42"/>
  <c r="D15" i="42"/>
  <c r="D13" i="42"/>
  <c r="K22" i="42"/>
  <c r="L12" i="42" s="1"/>
  <c r="M36" i="41" l="1"/>
  <c r="N26" i="41" s="1"/>
  <c r="N20" i="43"/>
  <c r="N16" i="43"/>
  <c r="N12" i="43"/>
  <c r="N22" i="43"/>
  <c r="N18" i="43"/>
  <c r="N14" i="43"/>
  <c r="D22" i="42"/>
  <c r="F22" i="42"/>
  <c r="H22" i="42"/>
  <c r="L18" i="41"/>
  <c r="N23" i="43"/>
  <c r="N21" i="43"/>
  <c r="N19" i="43"/>
  <c r="N17" i="43"/>
  <c r="N15" i="43"/>
  <c r="N13" i="43"/>
  <c r="N11" i="43"/>
  <c r="L12" i="41"/>
  <c r="L14" i="41"/>
  <c r="L16" i="41"/>
  <c r="L11" i="41"/>
  <c r="L13" i="41"/>
  <c r="L15" i="41"/>
  <c r="L17" i="41"/>
  <c r="L21" i="41"/>
  <c r="L31" i="41"/>
  <c r="L34" i="41"/>
  <c r="L19" i="41"/>
  <c r="L23" i="41"/>
  <c r="L35" i="41"/>
  <c r="L27" i="41"/>
  <c r="L30" i="41"/>
  <c r="L26" i="41"/>
  <c r="L20" i="41"/>
  <c r="L22" i="41"/>
  <c r="L33" i="41"/>
  <c r="L29" i="41"/>
  <c r="L25" i="41"/>
  <c r="L32" i="41"/>
  <c r="L28" i="41"/>
  <c r="J22" i="42"/>
  <c r="N21" i="42"/>
  <c r="N17" i="42"/>
  <c r="N13" i="42"/>
  <c r="N19" i="42"/>
  <c r="N15" i="42"/>
  <c r="N11" i="42"/>
  <c r="L21" i="42"/>
  <c r="L19" i="42"/>
  <c r="L17" i="42"/>
  <c r="L15" i="42"/>
  <c r="L13" i="42"/>
  <c r="L11" i="42"/>
  <c r="L20" i="42"/>
  <c r="L18" i="42"/>
  <c r="L16" i="42"/>
  <c r="L14" i="42"/>
  <c r="N20" i="42"/>
  <c r="N18" i="42"/>
  <c r="N16" i="42"/>
  <c r="N14" i="42"/>
  <c r="N15" i="41" l="1"/>
  <c r="L36" i="41"/>
  <c r="N34" i="41"/>
  <c r="N23" i="41"/>
  <c r="N20" i="41"/>
  <c r="N33" i="41"/>
  <c r="N28" i="41"/>
  <c r="N31" i="41"/>
  <c r="N19" i="41"/>
  <c r="N11" i="41"/>
  <c r="N32" i="41"/>
  <c r="N12" i="41"/>
  <c r="N14" i="41"/>
  <c r="N22" i="41"/>
  <c r="N30" i="41"/>
  <c r="N27" i="41"/>
  <c r="N35" i="41"/>
  <c r="N21" i="41"/>
  <c r="N17" i="41"/>
  <c r="N13" i="41"/>
  <c r="N29" i="41"/>
  <c r="N16" i="41"/>
  <c r="N25" i="41"/>
  <c r="N18" i="41"/>
  <c r="N24" i="41"/>
  <c r="N25" i="43"/>
  <c r="N22" i="42"/>
  <c r="L22" i="42"/>
  <c r="N36" i="41" l="1"/>
  <c r="I25" i="43"/>
  <c r="J24" i="43" l="1"/>
  <c r="J22" i="43"/>
  <c r="J20" i="43"/>
  <c r="J18" i="43"/>
  <c r="J14" i="43"/>
  <c r="J23" i="43"/>
  <c r="J21" i="43"/>
  <c r="J19" i="43"/>
  <c r="J17" i="43"/>
  <c r="J15" i="43"/>
  <c r="J13" i="43"/>
  <c r="J11" i="43"/>
  <c r="J16" i="43"/>
  <c r="J12" i="43"/>
  <c r="J25" i="43" l="1"/>
  <c r="F23" i="43" l="1"/>
  <c r="F15" i="43"/>
  <c r="F11" i="43"/>
  <c r="F12" i="43"/>
  <c r="F13" i="43"/>
  <c r="F14" i="43"/>
  <c r="F16" i="43"/>
  <c r="F17" i="43"/>
  <c r="F18" i="43"/>
  <c r="F19" i="43"/>
  <c r="F20" i="43"/>
  <c r="F22" i="43"/>
  <c r="F21" i="43"/>
  <c r="F24" i="43"/>
  <c r="F25" i="43" l="1"/>
</calcChain>
</file>

<file path=xl/sharedStrings.xml><?xml version="1.0" encoding="utf-8"?>
<sst xmlns="http://schemas.openxmlformats.org/spreadsheetml/2006/main" count="178" uniqueCount="70">
  <si>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</si>
  <si>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</si>
  <si>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</si>
  <si>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</si>
  <si>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</si>
  <si>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</si>
  <si>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</si>
  <si>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</si>
  <si>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</si>
  <si>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</si>
  <si>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</si>
  <si>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</si>
  <si>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</si>
  <si>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</si>
  <si>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</si>
  <si>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</si>
  <si>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</si>
  <si>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</si>
  <si>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SAS - Super P osiguranje a.d.</t>
  </si>
  <si>
    <t>Euros osiguranje a.d.</t>
  </si>
  <si>
    <t xml:space="preserve">Vrijednost isplaćenih šteta </t>
  </si>
  <si>
    <t>Wiener osiguranje a.d.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</si>
  <si>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</si>
  <si>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</si>
  <si>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</si>
  <si>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</si>
  <si>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</si>
  <si>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</si>
  <si>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</si>
  <si>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</si>
  <si>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</si>
  <si>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</si>
  <si>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</si>
  <si>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</si>
  <si>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</si>
  <si>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</si>
  <si>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</si>
  <si>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</si>
  <si>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</si>
  <si>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</si>
  <si>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</si>
  <si>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</si>
  <si>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</si>
  <si>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</si>
  <si>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</si>
  <si>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</si>
  <si>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</si>
  <si>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 xml:space="preserve">Broj isplaćenih šteta </t>
  </si>
  <si>
    <t>BROJ I VRIJEDNOST ISPLAĆENIH ŠTETA PO DRUŠTVIMA ZA OSIGURANJE U BOSNI I HERCEGOVINI</t>
  </si>
  <si>
    <t>Udio (%)</t>
  </si>
  <si>
    <t>BROJ I VRIJEDNOST ISPLAĆENIH ŠTETA PO DRUŠTVIMA ZA OSIGURANJE U FEDERACIJI BOSNE I HERCEGOVINE*</t>
  </si>
  <si>
    <t>Adriatic osiguranje d.d.</t>
  </si>
  <si>
    <t>Ukupno:</t>
  </si>
  <si>
    <t>Premium osiguranje a.d.</t>
  </si>
  <si>
    <t>NEŽIVOTNO OSIGURANJE</t>
  </si>
  <si>
    <t>ŽIVOTNO OSIGURANJE</t>
  </si>
  <si>
    <t>NEŽIVOTNO I ŽIVOTNO OSIGURANJE</t>
  </si>
  <si>
    <t>Vienna osiguranje d.d.</t>
  </si>
  <si>
    <t>*Podaci su dati na osnovu nerevidiranih izvještaja društava sa sjedištem u Federaciji Bosne i Hercegovine.</t>
  </si>
  <si>
    <t>*Podaci su dati na osnovu nerevidiranih izvještaja društava sa sjedištem u Republici Srpskoj.</t>
  </si>
  <si>
    <t>*ASA osiguranje d.d. je od 01.01.2023. godine počelo poslovati pod nazivom ASA Central osiguranje d.d.</t>
  </si>
  <si>
    <t>**Proces integracije Central osiguranja d.d. društvu ASA osiguranje d.d je započet u 2022. godini.</t>
  </si>
  <si>
    <t>ASA Central osiguranje d.d.*</t>
  </si>
  <si>
    <t>Central osiguranje d.d.**</t>
  </si>
  <si>
    <t>**ASA osiguranje d.d. je od 01.01.2023. godine počelo poslovati pod nazivom ASA Central osiguranje d.d.</t>
  </si>
  <si>
    <t>***Proces integracije Central osiguranja d.d. društvu ASA osiguranje d.d je započet u 2022. godini.</t>
  </si>
  <si>
    <t>ASA Central osiguranje d.d.**</t>
  </si>
  <si>
    <t>Central osiguranje d.d.***</t>
  </si>
  <si>
    <t>BROJ I VRIJEDNOST ISPLAĆENIH ŠTETA PO DRUŠTVIMA ZA OSIGURANJE U REPUBLICI SRPSKOJ*</t>
  </si>
  <si>
    <t>I-VII-2024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</si>
</sst>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M_-;\-* #,##0.00\ _K_M_-;_-* &quot;-&quot;??\ _K_M_-;_-@_-"/>
    <numFmt numFmtId="165" formatCode="#,##0.00_ ;\-#,##0.00\ "/>
    <numFmt numFmtId="166" formatCode="_-* #,##0\ _k_n_-;\-* #,##0\ _k_n_-;_-* &quot;-&quot;??\ _k_n_-;_-@_-"/>
    <numFmt numFmtId="167" formatCode="#,##0_ ;\-#,##0\ "/>
  </numFmts>
  <fonts count="2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000000"/>
      <name val="Cambria"/>
      <family val="1"/>
      <charset val="238"/>
    </font>
    <font>
      <b/>
      <sz val="11"/>
      <color theme="1"/>
      <name val="Cambria"/>
      <family val="1"/>
      <scheme val="major"/>
    </font>
    <font>
      <sz val="10"/>
      <name val="Arial"/>
      <family val="2"/>
    </font>
    <font>
      <b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22" fillId="0" borderId="0"/>
  </cellStyleXfs>
  <cellXfs count="80">
    <xf numFmtId="0" fontId="0" fillId="0" borderId="0" xfId="0"/>
    <xf numFmtId="0" fontId="3" fillId="0" borderId="0" xfId="0" applyFont="1"/>
    <xf numFmtId="0" fontId="4" fillId="0" borderId="0" xfId="0" applyFont="1" applyBorder="1" applyAlignment="1"/>
    <xf numFmtId="0" fontId="8" fillId="0" borderId="0" xfId="0" applyFont="1" applyBorder="1"/>
    <xf numFmtId="0" fontId="3" fillId="3" borderId="2" xfId="0" applyFont="1" applyFill="1" applyBorder="1"/>
    <xf numFmtId="0" fontId="3" fillId="3" borderId="6" xfId="0" applyFont="1" applyFill="1" applyBorder="1"/>
    <xf numFmtId="0" fontId="3" fillId="3" borderId="5" xfId="0" applyFont="1" applyFill="1" applyBorder="1"/>
    <xf numFmtId="49" fontId="7" fillId="3" borderId="1" xfId="6" applyNumberFormat="1" applyFont="1" applyFill="1" applyBorder="1" applyAlignment="1">
      <alignment horizontal="center" vertical="center" wrapText="1"/>
    </xf>
    <xf numFmtId="165" fontId="3" fillId="0" borderId="8" xfId="6" applyNumberFormat="1" applyFont="1" applyBorder="1" applyAlignment="1">
      <alignment horizontal="left" vertical="center"/>
    </xf>
    <xf numFmtId="4" fontId="0" fillId="0" borderId="0" xfId="0" applyNumberFormat="1"/>
    <xf numFmtId="165" fontId="9" fillId="0" borderId="10" xfId="6" applyNumberFormat="1" applyFont="1" applyBorder="1" applyAlignment="1">
      <alignment horizontal="left" vertical="center"/>
    </xf>
    <xf numFmtId="49" fontId="7" fillId="3" borderId="11" xfId="6" applyNumberFormat="1" applyFont="1" applyFill="1" applyBorder="1" applyAlignment="1">
      <alignment horizontal="center" vertical="center" wrapText="1"/>
    </xf>
    <xf numFmtId="4" fontId="12" fillId="0" borderId="0" xfId="0" applyNumberFormat="1" applyFont="1"/>
    <xf numFmtId="3" fontId="11" fillId="0" borderId="0" xfId="0" applyNumberFormat="1" applyFont="1"/>
    <xf numFmtId="0" fontId="0" fillId="0" borderId="0" xfId="0" applyFill="1" applyBorder="1"/>
    <xf numFmtId="3" fontId="10" fillId="0" borderId="0" xfId="3" applyNumberFormat="1" applyFont="1" applyFill="1" applyBorder="1" applyAlignment="1">
      <alignment horizontal="right" vertical="center"/>
    </xf>
    <xf numFmtId="0" fontId="11" fillId="0" borderId="0" xfId="0" applyFont="1" applyFill="1" applyBorder="1"/>
    <xf numFmtId="3" fontId="10" fillId="0" borderId="0" xfId="1" applyNumberFormat="1" applyFont="1" applyFill="1" applyBorder="1" applyAlignment="1" applyProtection="1">
      <alignment horizontal="right" vertical="center"/>
    </xf>
    <xf numFmtId="0" fontId="10" fillId="0" borderId="0" xfId="2" applyFont="1" applyFill="1" applyBorder="1" applyAlignment="1">
      <alignment horizontal="left" vertical="center" indent="1"/>
    </xf>
    <xf numFmtId="0" fontId="15" fillId="0" borderId="0" xfId="0" applyFont="1"/>
    <xf numFmtId="3" fontId="16" fillId="0" borderId="0" xfId="3" applyNumberFormat="1" applyFont="1" applyFill="1" applyBorder="1" applyAlignment="1">
      <alignment horizontal="right" vertical="center"/>
    </xf>
    <xf numFmtId="165" fontId="11" fillId="0" borderId="0" xfId="0" applyNumberFormat="1" applyFont="1" applyFill="1" applyBorder="1"/>
    <xf numFmtId="167" fontId="11" fillId="0" borderId="0" xfId="0" applyNumberFormat="1" applyFont="1" applyFill="1" applyBorder="1"/>
    <xf numFmtId="167" fontId="17" fillId="0" borderId="0" xfId="0" applyNumberFormat="1" applyFont="1" applyFill="1" applyBorder="1"/>
    <xf numFmtId="0" fontId="13" fillId="0" borderId="0" xfId="0" applyFont="1" applyFill="1" applyBorder="1"/>
    <xf numFmtId="167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167" fontId="18" fillId="0" borderId="0" xfId="0" applyNumberFormat="1" applyFont="1" applyFill="1" applyBorder="1"/>
    <xf numFmtId="167" fontId="11" fillId="0" borderId="0" xfId="0" applyNumberFormat="1" applyFont="1" applyFill="1" applyBorder="1" applyAlignment="1">
      <alignment horizontal="center"/>
    </xf>
    <xf numFmtId="0" fontId="14" fillId="0" borderId="0" xfId="2" applyFont="1" applyFill="1" applyBorder="1" applyAlignment="1">
      <alignment horizontal="left" vertical="center" indent="1"/>
    </xf>
    <xf numFmtId="0" fontId="10" fillId="0" borderId="0" xfId="4" applyFont="1" applyFill="1" applyBorder="1" applyAlignment="1">
      <alignment horizontal="left" indent="1"/>
    </xf>
    <xf numFmtId="165" fontId="9" fillId="0" borderId="9" xfId="6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/>
    <xf numFmtId="4" fontId="12" fillId="0" borderId="0" xfId="0" applyNumberFormat="1" applyFont="1" applyFill="1" applyBorder="1"/>
    <xf numFmtId="165" fontId="0" fillId="0" borderId="0" xfId="0" applyNumberFormat="1" applyFill="1" applyBorder="1"/>
    <xf numFmtId="4" fontId="16" fillId="0" borderId="0" xfId="0" applyNumberFormat="1" applyFont="1" applyFill="1" applyBorder="1"/>
    <xf numFmtId="3" fontId="16" fillId="0" borderId="0" xfId="0" applyNumberFormat="1" applyFont="1"/>
    <xf numFmtId="3" fontId="19" fillId="0" borderId="0" xfId="0" applyNumberFormat="1" applyFont="1"/>
    <xf numFmtId="0" fontId="0" fillId="0" borderId="0" xfId="0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2" fillId="0" borderId="13" xfId="1" applyFont="1" applyFill="1" applyBorder="1" applyAlignment="1" applyProtection="1">
      <alignment horizontal="center" vertical="center"/>
    </xf>
    <xf numFmtId="165" fontId="3" fillId="0" borderId="0" xfId="6" applyNumberFormat="1" applyFont="1" applyFill="1" applyBorder="1" applyAlignment="1">
      <alignment horizontal="left" vertical="center"/>
    </xf>
    <xf numFmtId="4" fontId="19" fillId="0" borderId="0" xfId="0" applyNumberFormat="1" applyFont="1"/>
    <xf numFmtId="165" fontId="3" fillId="0" borderId="0" xfId="6" applyNumberFormat="1" applyFont="1" applyBorder="1" applyAlignment="1">
      <alignment horizontal="left" vertical="center"/>
    </xf>
    <xf numFmtId="0" fontId="0" fillId="0" borderId="0" xfId="0" applyBorder="1"/>
    <xf numFmtId="3" fontId="0" fillId="0" borderId="0" xfId="0" applyNumberFormat="1" applyBorder="1"/>
    <xf numFmtId="0" fontId="7" fillId="3" borderId="1" xfId="0" applyFont="1" applyFill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right" vertical="center"/>
    </xf>
    <xf numFmtId="3" fontId="3" fillId="0" borderId="0" xfId="6" applyNumberFormat="1" applyFont="1" applyBorder="1" applyAlignment="1">
      <alignment horizontal="right" vertical="center"/>
    </xf>
    <xf numFmtId="3" fontId="9" fillId="0" borderId="0" xfId="6" applyNumberFormat="1" applyFont="1" applyFill="1" applyBorder="1" applyAlignment="1">
      <alignment horizontal="right" vertical="center"/>
    </xf>
    <xf numFmtId="3" fontId="9" fillId="0" borderId="12" xfId="6" applyNumberFormat="1" applyFont="1" applyFill="1" applyBorder="1" applyAlignment="1">
      <alignment horizontal="right" vertical="center"/>
    </xf>
    <xf numFmtId="49" fontId="7" fillId="3" borderId="1" xfId="6" applyNumberFormat="1" applyFont="1" applyFill="1" applyBorder="1" applyAlignment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167" fontId="4" fillId="2" borderId="15" xfId="6" applyNumberFormat="1" applyFont="1" applyFill="1" applyBorder="1" applyAlignment="1">
      <alignment horizontal="right" vertical="center"/>
    </xf>
    <xf numFmtId="3" fontId="4" fillId="2" borderId="16" xfId="6" applyNumberFormat="1" applyFont="1" applyFill="1" applyBorder="1" applyAlignment="1">
      <alignment horizontal="right" vertical="center"/>
    </xf>
    <xf numFmtId="0" fontId="20" fillId="0" borderId="0" xfId="0" applyFont="1"/>
    <xf numFmtId="0" fontId="21" fillId="0" borderId="0" xfId="0" applyFont="1" applyBorder="1" applyAlignment="1"/>
    <xf numFmtId="3" fontId="4" fillId="2" borderId="15" xfId="6" applyNumberFormat="1" applyFont="1" applyFill="1" applyBorder="1" applyAlignment="1">
      <alignment horizontal="right" vertical="center"/>
    </xf>
    <xf numFmtId="167" fontId="3" fillId="0" borderId="0" xfId="6" applyNumberFormat="1" applyFont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165" fontId="9" fillId="0" borderId="8" xfId="6" applyNumberFormat="1" applyFont="1" applyFill="1" applyBorder="1" applyAlignment="1">
      <alignment horizontal="right" vertical="center"/>
    </xf>
    <xf numFmtId="2" fontId="9" fillId="0" borderId="8" xfId="6" applyNumberFormat="1" applyFont="1" applyFill="1" applyBorder="1" applyAlignment="1">
      <alignment horizontal="right" vertical="center"/>
    </xf>
    <xf numFmtId="2" fontId="9" fillId="0" borderId="9" xfId="6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3" fontId="11" fillId="0" borderId="0" xfId="0" applyNumberFormat="1" applyFont="1" applyFill="1" applyBorder="1"/>
    <xf numFmtId="165" fontId="2" fillId="0" borderId="8" xfId="6" applyNumberFormat="1" applyFont="1" applyBorder="1" applyAlignment="1">
      <alignment horizontal="left" vertical="center"/>
    </xf>
    <xf numFmtId="3" fontId="23" fillId="2" borderId="15" xfId="6" applyNumberFormat="1" applyFont="1" applyFill="1" applyBorder="1" applyAlignment="1">
      <alignment horizontal="right" vertical="center"/>
    </xf>
    <xf numFmtId="167" fontId="23" fillId="2" borderId="15" xfId="6" applyNumberFormat="1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6" fontId="7" fillId="3" borderId="0" xfId="6" applyNumberFormat="1" applyFont="1" applyFill="1" applyBorder="1" applyAlignment="1">
      <alignment horizontal="center" vertical="center" wrapText="1"/>
    </xf>
    <xf numFmtId="166" fontId="7" fillId="3" borderId="7" xfId="6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12">
    <cellStyle name="Normal 2" xfId="10" xr:uid="{00000000-0005-0000-0000-000002000000}"/>
    <cellStyle name="Normal 2 2" xfId="11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7" xr:uid="{00000000-0005-0000-0000-000006000000}"/>
    <cellStyle name="Obično 2" xfId="2" xr:uid="{00000000-0005-0000-0000-000007000000}"/>
    <cellStyle name="Obično 2 2" xfId="3" xr:uid="{00000000-0005-0000-0000-000008000000}"/>
    <cellStyle name="Obično 3" xfId="8" xr:uid="{00000000-0005-0000-0000-000009000000}"/>
    <cellStyle name="Obično 4" xfId="4" xr:uid="{00000000-0005-0000-0000-00000A000000}"/>
    <cellStyle name="Obično 4 2" xfId="9" xr:uid="{00000000-0005-0000-0000-00000B000000}"/>
    <cellStyle name="Zarez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N75"/>
  <sheetViews>
    <sheetView showGridLines="0" tabSelected="1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3.85546875" customWidth="1"/>
    <col min="3" max="3" width="13.42578125" customWidth="1"/>
    <col min="4" max="4" width="10.7109375" customWidth="1"/>
    <col min="5" max="5" width="13.42578125" customWidth="1"/>
    <col min="6" max="6" width="10.7109375" customWidth="1"/>
    <col min="7" max="7" width="13.42578125" customWidth="1"/>
    <col min="8" max="8" width="10.7109375" customWidth="1"/>
    <col min="9" max="9" width="13.42578125" customWidth="1"/>
    <col min="10" max="10" width="10.7109375" customWidth="1"/>
    <col min="11" max="11" width="13.42578125" customWidth="1"/>
    <col min="12" max="12" width="10.7109375" customWidth="1"/>
    <col min="13" max="13" width="13.42578125" customWidth="1"/>
    <col min="14" max="14" width="10.7109375" customWidth="1"/>
    <col min="15" max="15" width="15.5703125" customWidth="1"/>
    <col min="16" max="17" width="8.7109375" customWidth="1"/>
    <col min="18" max="19" width="14.7109375" customWidth="1"/>
    <col min="20" max="20" width="10.140625" customWidth="1"/>
    <col min="21" max="22" width="8.7109375" customWidth="1"/>
  </cols>
  <sheetData>
    <row r="4" spans="1:14" x14ac:dyDescent="0.25">
      <c r="F4" s="1"/>
    </row>
    <row r="5" spans="1:14" x14ac:dyDescent="0.25">
      <c r="C5" s="60" t="s">
        <v>48</v>
      </c>
    </row>
    <row r="6" spans="1:14" x14ac:dyDescent="0.25">
      <c r="C6" s="2"/>
    </row>
    <row r="7" spans="1:14" ht="15.75" thickBot="1" x14ac:dyDescent="0.3">
      <c r="D7" s="3"/>
      <c r="E7" s="3"/>
      <c r="F7" s="3"/>
      <c r="G7" s="3"/>
      <c r="H7" s="3"/>
      <c r="I7" s="3"/>
      <c r="J7" s="3"/>
      <c r="K7" s="3"/>
      <c r="L7" s="3"/>
    </row>
    <row r="8" spans="1:14" ht="19.5" customHeight="1" x14ac:dyDescent="0.25">
      <c r="A8" s="4"/>
      <c r="B8" s="72" t="s">
        <v>7</v>
      </c>
      <c r="C8" s="77" t="s">
        <v>54</v>
      </c>
      <c r="D8" s="77"/>
      <c r="E8" s="78"/>
      <c r="F8" s="78"/>
      <c r="G8" s="77" t="s">
        <v>55</v>
      </c>
      <c r="H8" s="77"/>
      <c r="I8" s="77"/>
      <c r="J8" s="77"/>
      <c r="K8" s="77" t="s">
        <v>56</v>
      </c>
      <c r="L8" s="77"/>
      <c r="M8" s="77"/>
      <c r="N8" s="79"/>
    </row>
    <row r="9" spans="1:14" ht="19.5" customHeight="1" x14ac:dyDescent="0.25">
      <c r="A9" s="5"/>
      <c r="B9" s="73"/>
      <c r="C9" s="75" t="s">
        <v>47</v>
      </c>
      <c r="D9" s="75"/>
      <c r="E9" s="75" t="s">
        <v>20</v>
      </c>
      <c r="F9" s="75"/>
      <c r="G9" s="75" t="s">
        <v>47</v>
      </c>
      <c r="H9" s="75"/>
      <c r="I9" s="75" t="s">
        <v>20</v>
      </c>
      <c r="J9" s="75"/>
      <c r="K9" s="75" t="s">
        <v>47</v>
      </c>
      <c r="L9" s="75"/>
      <c r="M9" s="75" t="s">
        <v>20</v>
      </c>
      <c r="N9" s="76"/>
    </row>
    <row r="10" spans="1:14" ht="18.75" customHeight="1" thickBot="1" x14ac:dyDescent="0.3">
      <c r="A10" s="6"/>
      <c r="B10" s="74"/>
      <c r="C10" s="48" t="s">
        <v>69</v>
      </c>
      <c r="D10" s="53" t="s">
        <v>49</v>
      </c>
      <c r="E10" s="48" t="s">
        <v>69</v>
      </c>
      <c r="F10" s="7" t="s">
        <v>49</v>
      </c>
      <c r="G10" s="48" t="s">
        <v>69</v>
      </c>
      <c r="H10" s="53" t="s">
        <v>49</v>
      </c>
      <c r="I10" s="48" t="s">
        <v>69</v>
      </c>
      <c r="J10" s="7" t="s">
        <v>49</v>
      </c>
      <c r="K10" s="48" t="s">
        <v>69</v>
      </c>
      <c r="L10" s="53" t="s">
        <v>49</v>
      </c>
      <c r="M10" s="48" t="s">
        <v>69</v>
      </c>
      <c r="N10" s="11" t="s">
        <v>49</v>
      </c>
    </row>
    <row r="11" spans="1:14" x14ac:dyDescent="0.25">
      <c r="A11" s="42" t="s">
        <v>22</v>
      </c>
      <c r="B11" s="8" t="s">
        <v>51</v>
      </c>
      <c r="C11" s="50">
        <f>FBiH!C11</f>
        <v>12819</v>
      </c>
      <c r="D11" s="31">
        <f t="shared" ref="D11:D23" si="0">C11/C$36*100</f>
        <v>13.206069909033779</v>
      </c>
      <c r="E11" s="50">
        <f>FBiH!E11</f>
        <v>23158330</v>
      </c>
      <c r="F11" s="31">
        <f t="shared" ref="F11:F23" si="1">E11/E$36*100</f>
        <v>12.05028570974047</v>
      </c>
      <c r="G11" s="50">
        <f>FBiH!G11</f>
        <v>229</v>
      </c>
      <c r="H11" s="65">
        <f t="shared" ref="H11:H23" si="2">G11/G$36*100</f>
        <v>2.081818181818182</v>
      </c>
      <c r="I11" s="50">
        <f>FBiH!I11</f>
        <v>1829124</v>
      </c>
      <c r="J11" s="31">
        <f t="shared" ref="J11:J23" si="3">I11/I$36*100</f>
        <v>2.9649503299618738</v>
      </c>
      <c r="K11" s="50">
        <f>FBiH!K11</f>
        <v>13048</v>
      </c>
      <c r="L11" s="65">
        <f t="shared" ref="L11:L23" si="4">K11/K$36*100</f>
        <v>12.073767685460215</v>
      </c>
      <c r="M11" s="50">
        <f>FBiH!M11</f>
        <v>24987454</v>
      </c>
      <c r="N11" s="31">
        <f t="shared" ref="N11:N23" si="5">M11/M$36*100</f>
        <v>9.8425282484614041</v>
      </c>
    </row>
    <row r="12" spans="1:14" x14ac:dyDescent="0.25">
      <c r="A12" s="42" t="s">
        <v>23</v>
      </c>
      <c r="B12" s="69" t="s">
        <v>62</v>
      </c>
      <c r="C12" s="49">
        <f>FBiH!C12</f>
        <v>18442</v>
      </c>
      <c r="D12" s="31">
        <f t="shared" si="0"/>
        <v>18.998856483532332</v>
      </c>
      <c r="E12" s="49">
        <f>FBiH!E12</f>
        <v>33143147</v>
      </c>
      <c r="F12" s="31">
        <f t="shared" si="1"/>
        <v>17.245819999539162</v>
      </c>
      <c r="G12" s="49">
        <f>FBiH!G12</f>
        <v>0</v>
      </c>
      <c r="H12" s="65">
        <f t="shared" si="2"/>
        <v>0</v>
      </c>
      <c r="I12" s="49">
        <f>FBiH!I12</f>
        <v>0</v>
      </c>
      <c r="J12" s="31">
        <f t="shared" si="3"/>
        <v>0</v>
      </c>
      <c r="K12" s="49">
        <f>FBiH!K12</f>
        <v>18442</v>
      </c>
      <c r="L12" s="65">
        <f t="shared" si="4"/>
        <v>17.065023272168709</v>
      </c>
      <c r="M12" s="49">
        <f>FBiH!M12</f>
        <v>33143147</v>
      </c>
      <c r="N12" s="31">
        <f t="shared" si="5"/>
        <v>13.055045967884876</v>
      </c>
    </row>
    <row r="13" spans="1:14" x14ac:dyDescent="0.25">
      <c r="A13" s="42" t="s">
        <v>24</v>
      </c>
      <c r="B13" s="69" t="s">
        <v>9</v>
      </c>
      <c r="C13" s="49">
        <f>RS!C11</f>
        <v>1118</v>
      </c>
      <c r="D13" s="31">
        <f t="shared" si="0"/>
        <v>1.1517580277946615</v>
      </c>
      <c r="E13" s="49">
        <f>RS!E11</f>
        <v>3529977.78</v>
      </c>
      <c r="F13" s="31">
        <f t="shared" si="1"/>
        <v>1.8368008745896349</v>
      </c>
      <c r="G13" s="49">
        <f>RS!G11</f>
        <v>0</v>
      </c>
      <c r="H13" s="65">
        <f t="shared" si="2"/>
        <v>0</v>
      </c>
      <c r="I13" s="49">
        <f>RS!I11</f>
        <v>0</v>
      </c>
      <c r="J13" s="31">
        <f t="shared" si="3"/>
        <v>0</v>
      </c>
      <c r="K13" s="49">
        <f>RS!K11</f>
        <v>1118</v>
      </c>
      <c r="L13" s="65">
        <f t="shared" si="4"/>
        <v>1.0345242391435103</v>
      </c>
      <c r="M13" s="49">
        <f>RS!M11</f>
        <v>3529977.78</v>
      </c>
      <c r="N13" s="31">
        <f t="shared" si="5"/>
        <v>1.3904540260920968</v>
      </c>
    </row>
    <row r="14" spans="1:14" x14ac:dyDescent="0.25">
      <c r="A14" s="42" t="s">
        <v>25</v>
      </c>
      <c r="B14" s="69" t="s">
        <v>0</v>
      </c>
      <c r="C14" s="49">
        <f>FBiH!C13</f>
        <v>2121</v>
      </c>
      <c r="D14" s="31">
        <f t="shared" si="0"/>
        <v>2.1850436287589243</v>
      </c>
      <c r="E14" s="49">
        <f>FBiH!E13</f>
        <v>5244016</v>
      </c>
      <c r="F14" s="31">
        <f t="shared" si="1"/>
        <v>2.7286894636379384</v>
      </c>
      <c r="G14" s="49">
        <f>FBiH!G13</f>
        <v>0</v>
      </c>
      <c r="H14" s="65">
        <f t="shared" si="2"/>
        <v>0</v>
      </c>
      <c r="I14" s="49">
        <f>FBiH!I13</f>
        <v>0</v>
      </c>
      <c r="J14" s="31">
        <f t="shared" si="3"/>
        <v>0</v>
      </c>
      <c r="K14" s="49">
        <f>FBiH!K13</f>
        <v>2121</v>
      </c>
      <c r="L14" s="65">
        <f t="shared" si="4"/>
        <v>1.9626349832051744</v>
      </c>
      <c r="M14" s="49">
        <f>FBiH!M13</f>
        <v>5244016</v>
      </c>
      <c r="N14" s="31">
        <f t="shared" si="5"/>
        <v>2.0656116311563224</v>
      </c>
    </row>
    <row r="15" spans="1:14" x14ac:dyDescent="0.25">
      <c r="A15" s="42" t="s">
        <v>26</v>
      </c>
      <c r="B15" s="69" t="s">
        <v>63</v>
      </c>
      <c r="C15" s="49">
        <f>FBiH!C14</f>
        <v>0</v>
      </c>
      <c r="D15" s="31">
        <f t="shared" si="0"/>
        <v>0</v>
      </c>
      <c r="E15" s="49">
        <f>FBiH!E14</f>
        <v>0</v>
      </c>
      <c r="F15" s="31">
        <f t="shared" si="1"/>
        <v>0</v>
      </c>
      <c r="G15" s="49">
        <f>FBiH!G14</f>
        <v>0</v>
      </c>
      <c r="H15" s="65">
        <f t="shared" si="2"/>
        <v>0</v>
      </c>
      <c r="I15" s="49">
        <f>FBiH!I14</f>
        <v>0</v>
      </c>
      <c r="J15" s="31">
        <f t="shared" si="3"/>
        <v>0</v>
      </c>
      <c r="K15" s="49">
        <f>FBiH!K14</f>
        <v>0</v>
      </c>
      <c r="L15" s="65">
        <f t="shared" si="4"/>
        <v>0</v>
      </c>
      <c r="M15" s="49">
        <f>FBiH!M14</f>
        <v>0</v>
      </c>
      <c r="N15" s="31">
        <f t="shared" si="5"/>
        <v>0</v>
      </c>
    </row>
    <row r="16" spans="1:14" x14ac:dyDescent="0.25">
      <c r="A16" s="42" t="s">
        <v>27</v>
      </c>
      <c r="B16" s="8" t="s">
        <v>1</v>
      </c>
      <c r="C16" s="49">
        <f>FBiH!C15</f>
        <v>4665</v>
      </c>
      <c r="D16" s="31">
        <f t="shared" si="0"/>
        <v>4.8058597492505326</v>
      </c>
      <c r="E16" s="49">
        <f>FBiH!E15</f>
        <v>12493455</v>
      </c>
      <c r="F16" s="31">
        <f t="shared" si="1"/>
        <v>6.5008876828245219</v>
      </c>
      <c r="G16" s="49">
        <f>FBiH!G15</f>
        <v>252</v>
      </c>
      <c r="H16" s="65">
        <f t="shared" si="2"/>
        <v>2.290909090909091</v>
      </c>
      <c r="I16" s="49">
        <f>FBiH!I15</f>
        <v>2272232</v>
      </c>
      <c r="J16" s="31">
        <f t="shared" si="3"/>
        <v>3.6832139418376939</v>
      </c>
      <c r="K16" s="49">
        <f>FBiH!K15</f>
        <v>4917</v>
      </c>
      <c r="L16" s="65">
        <f t="shared" si="4"/>
        <v>4.5498709158037922</v>
      </c>
      <c r="M16" s="49">
        <f>FBiH!M15</f>
        <v>14765687</v>
      </c>
      <c r="N16" s="31">
        <f t="shared" si="5"/>
        <v>5.8161864512262555</v>
      </c>
    </row>
    <row r="17" spans="1:14" x14ac:dyDescent="0.25">
      <c r="A17" s="42" t="s">
        <v>28</v>
      </c>
      <c r="B17" s="8" t="s">
        <v>10</v>
      </c>
      <c r="C17" s="49">
        <f>RS!C12</f>
        <v>2128</v>
      </c>
      <c r="D17" s="31">
        <f t="shared" si="0"/>
        <v>2.1922549938703395</v>
      </c>
      <c r="E17" s="49">
        <f>RS!E12</f>
        <v>5804184.3600000003</v>
      </c>
      <c r="F17" s="31">
        <f t="shared" si="1"/>
        <v>3.0201694098843541</v>
      </c>
      <c r="G17" s="49">
        <f>RS!G12</f>
        <v>0</v>
      </c>
      <c r="H17" s="65">
        <f t="shared" si="2"/>
        <v>0</v>
      </c>
      <c r="I17" s="49">
        <f>RS!I12</f>
        <v>0</v>
      </c>
      <c r="J17" s="31">
        <f t="shared" si="3"/>
        <v>0</v>
      </c>
      <c r="K17" s="49">
        <f>RS!K12</f>
        <v>2128</v>
      </c>
      <c r="L17" s="65">
        <f t="shared" si="4"/>
        <v>1.9691123263840693</v>
      </c>
      <c r="M17" s="49">
        <f>RS!M12</f>
        <v>5804184.3600000003</v>
      </c>
      <c r="N17" s="31">
        <f t="shared" si="5"/>
        <v>2.2862612782629985</v>
      </c>
    </row>
    <row r="18" spans="1:14" x14ac:dyDescent="0.25">
      <c r="A18" s="42" t="s">
        <v>29</v>
      </c>
      <c r="B18" s="8" t="s">
        <v>11</v>
      </c>
      <c r="C18" s="49">
        <f>RS!C13</f>
        <v>3146</v>
      </c>
      <c r="D18" s="31">
        <f t="shared" si="0"/>
        <v>3.2409935200733502</v>
      </c>
      <c r="E18" s="49">
        <f>RS!E13</f>
        <v>9087251.4800000004</v>
      </c>
      <c r="F18" s="31">
        <f t="shared" si="1"/>
        <v>4.7284919357424275</v>
      </c>
      <c r="G18" s="49">
        <f>RS!G13</f>
        <v>0</v>
      </c>
      <c r="H18" s="65">
        <f t="shared" si="2"/>
        <v>0</v>
      </c>
      <c r="I18" s="49">
        <f>RS!I13</f>
        <v>0</v>
      </c>
      <c r="J18" s="31">
        <f t="shared" si="3"/>
        <v>0</v>
      </c>
      <c r="K18" s="49">
        <f>RS!K13</f>
        <v>3146</v>
      </c>
      <c r="L18" s="65">
        <f t="shared" si="4"/>
        <v>2.911103091543366</v>
      </c>
      <c r="M18" s="49">
        <f>RS!M13</f>
        <v>9087251.4800000004</v>
      </c>
      <c r="N18" s="31">
        <f t="shared" si="5"/>
        <v>3.5794574906580197</v>
      </c>
    </row>
    <row r="19" spans="1:14" x14ac:dyDescent="0.25">
      <c r="A19" s="42" t="s">
        <v>30</v>
      </c>
      <c r="B19" s="8" t="s">
        <v>2</v>
      </c>
      <c r="C19" s="49">
        <f>FBiH!C16</f>
        <v>8794</v>
      </c>
      <c r="D19" s="31">
        <f t="shared" si="0"/>
        <v>9.0595349699698158</v>
      </c>
      <c r="E19" s="49">
        <f>FBiH!E16</f>
        <v>17926631</v>
      </c>
      <c r="F19" s="31">
        <f t="shared" si="1"/>
        <v>9.3280053165789809</v>
      </c>
      <c r="G19" s="49">
        <f>FBiH!G16</f>
        <v>0</v>
      </c>
      <c r="H19" s="65">
        <f t="shared" si="2"/>
        <v>0</v>
      </c>
      <c r="I19" s="49">
        <f>FBiH!I16</f>
        <v>0</v>
      </c>
      <c r="J19" s="31">
        <f t="shared" si="3"/>
        <v>0</v>
      </c>
      <c r="K19" s="49">
        <f>FBiH!K16</f>
        <v>8794</v>
      </c>
      <c r="L19" s="65">
        <f t="shared" si="4"/>
        <v>8.1373937021717602</v>
      </c>
      <c r="M19" s="49">
        <f>FBiH!M16</f>
        <v>17926631</v>
      </c>
      <c r="N19" s="31">
        <f t="shared" si="5"/>
        <v>7.0612785126985687</v>
      </c>
    </row>
    <row r="20" spans="1:14" x14ac:dyDescent="0.25">
      <c r="A20" s="42" t="s">
        <v>31</v>
      </c>
      <c r="B20" s="8" t="s">
        <v>19</v>
      </c>
      <c r="C20" s="49">
        <f>RS!C14</f>
        <v>721</v>
      </c>
      <c r="D20" s="31">
        <f t="shared" si="0"/>
        <v>0.74277060647580584</v>
      </c>
      <c r="E20" s="49">
        <f>RS!E14</f>
        <v>2341000.0699999998</v>
      </c>
      <c r="F20" s="31">
        <f t="shared" si="1"/>
        <v>1.2181240914186142</v>
      </c>
      <c r="G20" s="49">
        <f>RS!G14</f>
        <v>0</v>
      </c>
      <c r="H20" s="65">
        <f t="shared" si="2"/>
        <v>0</v>
      </c>
      <c r="I20" s="49">
        <f>RS!I14</f>
        <v>0</v>
      </c>
      <c r="J20" s="31">
        <f t="shared" si="3"/>
        <v>0</v>
      </c>
      <c r="K20" s="49">
        <f>RS!K14</f>
        <v>721</v>
      </c>
      <c r="L20" s="65">
        <f t="shared" si="4"/>
        <v>0.66716634742618142</v>
      </c>
      <c r="M20" s="49">
        <f>RS!M14</f>
        <v>2341000.0699999998</v>
      </c>
      <c r="N20" s="31">
        <f t="shared" si="5"/>
        <v>0.92211712800452272</v>
      </c>
    </row>
    <row r="21" spans="1:14" x14ac:dyDescent="0.25">
      <c r="A21" s="42" t="s">
        <v>32</v>
      </c>
      <c r="B21" s="8" t="s">
        <v>13</v>
      </c>
      <c r="C21" s="49">
        <f>RS!C15</f>
        <v>872</v>
      </c>
      <c r="D21" s="31">
        <f t="shared" si="0"/>
        <v>0.89833005387919929</v>
      </c>
      <c r="E21" s="49">
        <f>RS!E15</f>
        <v>2915158.26</v>
      </c>
      <c r="F21" s="31">
        <f t="shared" si="1"/>
        <v>1.5168835543024859</v>
      </c>
      <c r="G21" s="49">
        <f>RS!G15</f>
        <v>1138</v>
      </c>
      <c r="H21" s="65">
        <f t="shared" si="2"/>
        <v>10.345454545454546</v>
      </c>
      <c r="I21" s="49">
        <f>RS!I15</f>
        <v>7911316.3600000003</v>
      </c>
      <c r="J21" s="31">
        <f t="shared" si="3"/>
        <v>12.823985717761493</v>
      </c>
      <c r="K21" s="49">
        <f>RS!K15</f>
        <v>2010</v>
      </c>
      <c r="L21" s="65">
        <f t="shared" si="4"/>
        <v>1.8599228270826971</v>
      </c>
      <c r="M21" s="49">
        <f>RS!M15</f>
        <v>10826474.620000001</v>
      </c>
      <c r="N21" s="31">
        <f t="shared" si="5"/>
        <v>4.2645354055919595</v>
      </c>
    </row>
    <row r="22" spans="1:14" x14ac:dyDescent="0.25">
      <c r="A22" s="42" t="s">
        <v>33</v>
      </c>
      <c r="B22" s="8" t="s">
        <v>3</v>
      </c>
      <c r="C22" s="49">
        <f>FBiH!C17</f>
        <v>2817</v>
      </c>
      <c r="D22" s="31">
        <f t="shared" si="0"/>
        <v>2.9020593598368172</v>
      </c>
      <c r="E22" s="49">
        <f>FBiH!E17</f>
        <v>5622937</v>
      </c>
      <c r="F22" s="31">
        <f t="shared" si="1"/>
        <v>2.9258585302943239</v>
      </c>
      <c r="G22" s="49">
        <f>FBiH!G17</f>
        <v>1352</v>
      </c>
      <c r="H22" s="65">
        <f t="shared" si="2"/>
        <v>12.290909090909091</v>
      </c>
      <c r="I22" s="49">
        <f>FBiH!I17</f>
        <v>12882770</v>
      </c>
      <c r="J22" s="31">
        <f t="shared" si="3"/>
        <v>20.882549877604216</v>
      </c>
      <c r="K22" s="49">
        <f>FBiH!K17</f>
        <v>4169</v>
      </c>
      <c r="L22" s="65">
        <f t="shared" si="4"/>
        <v>3.8577205304018731</v>
      </c>
      <c r="M22" s="49">
        <f>FBiH!M17</f>
        <v>18505707</v>
      </c>
      <c r="N22" s="31">
        <f t="shared" si="5"/>
        <v>7.2893758565898681</v>
      </c>
    </row>
    <row r="23" spans="1:14" x14ac:dyDescent="0.25">
      <c r="A23" s="42" t="s">
        <v>34</v>
      </c>
      <c r="B23" s="8" t="s">
        <v>14</v>
      </c>
      <c r="C23" s="49">
        <f>RS!C16</f>
        <v>488</v>
      </c>
      <c r="D23" s="31">
        <f t="shared" si="0"/>
        <v>0.50273516776725835</v>
      </c>
      <c r="E23" s="49">
        <f>RS!E16</f>
        <v>1458558.29</v>
      </c>
      <c r="F23" s="31">
        <f t="shared" si="1"/>
        <v>0.75895127665986695</v>
      </c>
      <c r="G23" s="49">
        <f>RS!G16</f>
        <v>0</v>
      </c>
      <c r="H23" s="66">
        <f t="shared" si="2"/>
        <v>0</v>
      </c>
      <c r="I23" s="49">
        <f>RS!I16</f>
        <v>0</v>
      </c>
      <c r="J23" s="31">
        <f t="shared" si="3"/>
        <v>0</v>
      </c>
      <c r="K23" s="49">
        <f>RS!K16</f>
        <v>488</v>
      </c>
      <c r="L23" s="66">
        <f t="shared" si="4"/>
        <v>0.4515633530429633</v>
      </c>
      <c r="M23" s="49">
        <f>RS!M16</f>
        <v>1458558.29</v>
      </c>
      <c r="N23" s="31">
        <f t="shared" si="5"/>
        <v>0.57452436616201719</v>
      </c>
    </row>
    <row r="24" spans="1:14" x14ac:dyDescent="0.25">
      <c r="A24" s="42" t="s">
        <v>35</v>
      </c>
      <c r="B24" s="8" t="s">
        <v>15</v>
      </c>
      <c r="C24" s="49">
        <f>RS!C17</f>
        <v>1989</v>
      </c>
      <c r="D24" s="31">
        <f t="shared" ref="D24:D35" si="6">C24/C$36*100</f>
        <v>2.0490578866579443</v>
      </c>
      <c r="E24" s="49">
        <f>RS!E17</f>
        <v>5126736.13</v>
      </c>
      <c r="F24" s="31">
        <f t="shared" ref="F24:F35" si="7">E24/E$36*100</f>
        <v>2.6676636495355734</v>
      </c>
      <c r="G24" s="49">
        <f>RS!G17</f>
        <v>0</v>
      </c>
      <c r="H24" s="66">
        <f t="shared" ref="H24:H35" si="8">G24/G$36*100</f>
        <v>0</v>
      </c>
      <c r="I24" s="49">
        <f>RS!I17</f>
        <v>0</v>
      </c>
      <c r="J24" s="31">
        <f t="shared" ref="J24:J35" si="9">I24/I$36*100</f>
        <v>0</v>
      </c>
      <c r="K24" s="49">
        <f>RS!K17</f>
        <v>1989</v>
      </c>
      <c r="L24" s="66">
        <f t="shared" ref="L24:L35" si="10">K24/K$36*100</f>
        <v>1.8404907975460123</v>
      </c>
      <c r="M24" s="49">
        <f>RS!M17</f>
        <v>5126736.13</v>
      </c>
      <c r="N24" s="31">
        <f t="shared" ref="N24:N35" si="11">M24/M$36*100</f>
        <v>2.0194152306166404</v>
      </c>
    </row>
    <row r="25" spans="1:14" x14ac:dyDescent="0.25">
      <c r="A25" s="42" t="s">
        <v>36</v>
      </c>
      <c r="B25" s="8" t="s">
        <v>16</v>
      </c>
      <c r="C25" s="49">
        <f>RS!C18</f>
        <v>948</v>
      </c>
      <c r="D25" s="31">
        <f t="shared" si="6"/>
        <v>0.97662487508885443</v>
      </c>
      <c r="E25" s="49">
        <f>RS!E18</f>
        <v>3120503.31</v>
      </c>
      <c r="F25" s="31">
        <f t="shared" si="7"/>
        <v>1.6237335094409153</v>
      </c>
      <c r="G25" s="49">
        <f>RS!G18</f>
        <v>0</v>
      </c>
      <c r="H25" s="66">
        <f t="shared" si="8"/>
        <v>0</v>
      </c>
      <c r="I25" s="49">
        <f>RS!I18</f>
        <v>0</v>
      </c>
      <c r="J25" s="31">
        <f t="shared" si="9"/>
        <v>0</v>
      </c>
      <c r="K25" s="49">
        <f>RS!K18</f>
        <v>948</v>
      </c>
      <c r="L25" s="66">
        <f t="shared" si="10"/>
        <v>0.87721733337034669</v>
      </c>
      <c r="M25" s="49">
        <f>RS!M18</f>
        <v>3120503.31</v>
      </c>
      <c r="N25" s="31">
        <f t="shared" si="11"/>
        <v>1.229162522043755</v>
      </c>
    </row>
    <row r="26" spans="1:14" x14ac:dyDescent="0.25">
      <c r="A26" s="42" t="s">
        <v>37</v>
      </c>
      <c r="B26" s="8" t="s">
        <v>8</v>
      </c>
      <c r="C26" s="49">
        <f>RS!C19</f>
        <v>2478</v>
      </c>
      <c r="D26" s="31">
        <f t="shared" si="6"/>
        <v>2.5528232494411189</v>
      </c>
      <c r="E26" s="49">
        <f>RS!E19</f>
        <v>6106670.1699999999</v>
      </c>
      <c r="F26" s="31">
        <f t="shared" si="7"/>
        <v>3.177565924816228</v>
      </c>
      <c r="G26" s="49">
        <f>RS!G19</f>
        <v>0</v>
      </c>
      <c r="H26" s="66">
        <f t="shared" si="8"/>
        <v>0</v>
      </c>
      <c r="I26" s="49">
        <f>RS!I19</f>
        <v>0</v>
      </c>
      <c r="J26" s="31">
        <f t="shared" si="9"/>
        <v>0</v>
      </c>
      <c r="K26" s="49">
        <f>RS!K19</f>
        <v>2478</v>
      </c>
      <c r="L26" s="66">
        <f t="shared" si="10"/>
        <v>2.2929794853288175</v>
      </c>
      <c r="M26" s="49">
        <f>RS!M19</f>
        <v>6106670.1699999999</v>
      </c>
      <c r="N26" s="31">
        <f t="shared" si="11"/>
        <v>2.4054100770835478</v>
      </c>
    </row>
    <row r="27" spans="1:14" x14ac:dyDescent="0.25">
      <c r="A27" s="42" t="s">
        <v>38</v>
      </c>
      <c r="B27" s="8" t="s">
        <v>12</v>
      </c>
      <c r="C27" s="49">
        <f>RS!C20</f>
        <v>802</v>
      </c>
      <c r="D27" s="31">
        <f t="shared" si="6"/>
        <v>0.82621640276504349</v>
      </c>
      <c r="E27" s="49">
        <f>RS!E20</f>
        <v>2411149.04</v>
      </c>
      <c r="F27" s="31">
        <f t="shared" si="7"/>
        <v>1.2546256496373638</v>
      </c>
      <c r="G27" s="49">
        <f>RS!G20</f>
        <v>0</v>
      </c>
      <c r="H27" s="66">
        <f t="shared" si="8"/>
        <v>0</v>
      </c>
      <c r="I27" s="49">
        <f>RS!I20</f>
        <v>0</v>
      </c>
      <c r="J27" s="31">
        <f t="shared" si="9"/>
        <v>0</v>
      </c>
      <c r="K27" s="49">
        <f>RS!K20</f>
        <v>802</v>
      </c>
      <c r="L27" s="66">
        <f t="shared" si="10"/>
        <v>0.74211846135339454</v>
      </c>
      <c r="M27" s="49">
        <f>RS!M20</f>
        <v>2411149.04</v>
      </c>
      <c r="N27" s="31">
        <f t="shared" si="11"/>
        <v>0.94974872339737348</v>
      </c>
    </row>
    <row r="28" spans="1:14" x14ac:dyDescent="0.25">
      <c r="A28" s="42" t="s">
        <v>39</v>
      </c>
      <c r="B28" s="8" t="s">
        <v>53</v>
      </c>
      <c r="C28" s="49">
        <f>RS!C21</f>
        <v>1521</v>
      </c>
      <c r="D28" s="31">
        <f t="shared" si="6"/>
        <v>1.5669266192090165</v>
      </c>
      <c r="E28" s="49">
        <f>RS!E21</f>
        <v>4260616</v>
      </c>
      <c r="F28" s="31">
        <f t="shared" si="7"/>
        <v>2.2169836987162546</v>
      </c>
      <c r="G28" s="49">
        <f>RS!G21</f>
        <v>0</v>
      </c>
      <c r="H28" s="66">
        <f t="shared" si="8"/>
        <v>0</v>
      </c>
      <c r="I28" s="49">
        <f>RS!I21</f>
        <v>0</v>
      </c>
      <c r="J28" s="31">
        <f t="shared" si="9"/>
        <v>0</v>
      </c>
      <c r="K28" s="49">
        <f>RS!K21</f>
        <v>1521</v>
      </c>
      <c r="L28" s="66">
        <f t="shared" si="10"/>
        <v>1.4074341392998917</v>
      </c>
      <c r="M28" s="49">
        <f>RS!M21</f>
        <v>4260616</v>
      </c>
      <c r="N28" s="31">
        <f t="shared" si="11"/>
        <v>1.6782515471903074</v>
      </c>
    </row>
    <row r="29" spans="1:14" x14ac:dyDescent="0.25">
      <c r="A29" s="42" t="s">
        <v>40</v>
      </c>
      <c r="B29" s="8" t="s">
        <v>4</v>
      </c>
      <c r="C29" s="49">
        <f>FBiH!C18</f>
        <v>7489</v>
      </c>
      <c r="D29" s="31">
        <f t="shared" si="6"/>
        <v>7.7151304741987659</v>
      </c>
      <c r="E29" s="49">
        <f>FBiH!E18</f>
        <v>20389916</v>
      </c>
      <c r="F29" s="31">
        <f t="shared" si="7"/>
        <v>10.609759572370226</v>
      </c>
      <c r="G29" s="49">
        <f>FBiH!G18</f>
        <v>484</v>
      </c>
      <c r="H29" s="66">
        <f t="shared" si="8"/>
        <v>4.3999999999999995</v>
      </c>
      <c r="I29" s="49">
        <f>FBiH!I18</f>
        <v>1946479</v>
      </c>
      <c r="J29" s="31">
        <f t="shared" si="9"/>
        <v>3.1551789563276511</v>
      </c>
      <c r="K29" s="49">
        <f>FBiH!K18</f>
        <v>7973</v>
      </c>
      <c r="L29" s="66">
        <f t="shared" si="10"/>
        <v>7.3776938807613659</v>
      </c>
      <c r="M29" s="49">
        <f>FBiH!M18</f>
        <v>22336395</v>
      </c>
      <c r="N29" s="31">
        <f t="shared" si="11"/>
        <v>8.7982792787249178</v>
      </c>
    </row>
    <row r="30" spans="1:14" x14ac:dyDescent="0.25">
      <c r="A30" s="42" t="s">
        <v>41</v>
      </c>
      <c r="B30" s="8" t="s">
        <v>18</v>
      </c>
      <c r="C30" s="49">
        <f>RS!C22</f>
        <v>207</v>
      </c>
      <c r="D30" s="31">
        <f t="shared" si="6"/>
        <v>0.21325036829471819</v>
      </c>
      <c r="E30" s="49">
        <f>RS!E22</f>
        <v>571359.86</v>
      </c>
      <c r="F30" s="31">
        <f t="shared" si="7"/>
        <v>0.29730337015135871</v>
      </c>
      <c r="G30" s="49">
        <f>RS!G22</f>
        <v>0</v>
      </c>
      <c r="H30" s="66">
        <f t="shared" si="8"/>
        <v>0</v>
      </c>
      <c r="I30" s="49">
        <f>RS!I22</f>
        <v>0</v>
      </c>
      <c r="J30" s="31">
        <f t="shared" si="9"/>
        <v>0</v>
      </c>
      <c r="K30" s="49">
        <f>RS!K22</f>
        <v>207</v>
      </c>
      <c r="L30" s="66">
        <f t="shared" si="10"/>
        <v>0.19154429114732255</v>
      </c>
      <c r="M30" s="49">
        <f>RS!M22</f>
        <v>571359.86</v>
      </c>
      <c r="N30" s="31">
        <f t="shared" si="11"/>
        <v>0.22505796557292121</v>
      </c>
    </row>
    <row r="31" spans="1:14" x14ac:dyDescent="0.25">
      <c r="A31" s="42" t="s">
        <v>42</v>
      </c>
      <c r="B31" s="8" t="s">
        <v>17</v>
      </c>
      <c r="C31" s="49">
        <f>RS!C23</f>
        <v>1315</v>
      </c>
      <c r="D31" s="31">
        <f t="shared" si="6"/>
        <v>1.3547064459302145</v>
      </c>
      <c r="E31" s="49">
        <f>RS!E23</f>
        <v>3260722.85</v>
      </c>
      <c r="F31" s="31">
        <f t="shared" si="7"/>
        <v>1.6966958309506435</v>
      </c>
      <c r="G31" s="49">
        <f>RS!G23</f>
        <v>0</v>
      </c>
      <c r="H31" s="66">
        <f t="shared" si="8"/>
        <v>0</v>
      </c>
      <c r="I31" s="49">
        <f>RS!I23</f>
        <v>0</v>
      </c>
      <c r="J31" s="31">
        <f t="shared" si="9"/>
        <v>0</v>
      </c>
      <c r="K31" s="49">
        <f>RS!K23</f>
        <v>1315</v>
      </c>
      <c r="L31" s="66">
        <f t="shared" si="10"/>
        <v>1.2168151828924114</v>
      </c>
      <c r="M31" s="49">
        <f>RS!M23</f>
        <v>3260722.85</v>
      </c>
      <c r="N31" s="31">
        <f t="shared" si="11"/>
        <v>1.2843948311632138</v>
      </c>
    </row>
    <row r="32" spans="1:14" x14ac:dyDescent="0.25">
      <c r="A32" s="42" t="s">
        <v>43</v>
      </c>
      <c r="B32" s="8" t="s">
        <v>5</v>
      </c>
      <c r="C32" s="49">
        <f>FBiH!C19</f>
        <v>6908</v>
      </c>
      <c r="D32" s="31">
        <f t="shared" si="6"/>
        <v>7.1165871699512717</v>
      </c>
      <c r="E32" s="49">
        <f>FBiH!E19</f>
        <v>8709283</v>
      </c>
      <c r="F32" s="31">
        <f t="shared" si="7"/>
        <v>4.5318185066447194</v>
      </c>
      <c r="G32" s="49">
        <f>FBiH!G19</f>
        <v>3092</v>
      </c>
      <c r="H32" s="66">
        <f t="shared" si="8"/>
        <v>28.109090909090913</v>
      </c>
      <c r="I32" s="49">
        <f>FBiH!I19</f>
        <v>7391971</v>
      </c>
      <c r="J32" s="31">
        <f t="shared" si="9"/>
        <v>11.982143832522347</v>
      </c>
      <c r="K32" s="49">
        <f>FBiH!K19</f>
        <v>10000</v>
      </c>
      <c r="L32" s="66">
        <f t="shared" si="10"/>
        <v>9.2533473984213792</v>
      </c>
      <c r="M32" s="49">
        <f>FBiH!M19</f>
        <v>16101254</v>
      </c>
      <c r="N32" s="31">
        <f t="shared" si="11"/>
        <v>6.3422646953407966</v>
      </c>
    </row>
    <row r="33" spans="1:14" x14ac:dyDescent="0.25">
      <c r="A33" s="42" t="s">
        <v>44</v>
      </c>
      <c r="B33" s="8" t="s">
        <v>6</v>
      </c>
      <c r="C33" s="49">
        <f>FBiH!C20</f>
        <v>12140</v>
      </c>
      <c r="D33" s="31">
        <f t="shared" si="6"/>
        <v>12.506567493226466</v>
      </c>
      <c r="E33" s="49">
        <f>FBiH!E20</f>
        <v>8601513</v>
      </c>
      <c r="F33" s="31">
        <f t="shared" si="7"/>
        <v>4.4757410912637861</v>
      </c>
      <c r="G33" s="49">
        <f>FBiH!G20</f>
        <v>2097</v>
      </c>
      <c r="H33" s="66">
        <f t="shared" si="8"/>
        <v>19.063636363636363</v>
      </c>
      <c r="I33" s="49">
        <f>FBiH!I20</f>
        <v>13790837</v>
      </c>
      <c r="J33" s="31">
        <f t="shared" si="9"/>
        <v>22.354496859480509</v>
      </c>
      <c r="K33" s="49">
        <f>FBiH!K20</f>
        <v>14237</v>
      </c>
      <c r="L33" s="66">
        <f t="shared" si="10"/>
        <v>13.173990691132516</v>
      </c>
      <c r="M33" s="49">
        <f>FBiH!M20</f>
        <v>22392350</v>
      </c>
      <c r="N33" s="31">
        <f t="shared" si="11"/>
        <v>8.8203198863091323</v>
      </c>
    </row>
    <row r="34" spans="1:14" x14ac:dyDescent="0.25">
      <c r="A34" s="42" t="s">
        <v>45</v>
      </c>
      <c r="B34" s="8" t="s">
        <v>57</v>
      </c>
      <c r="C34" s="49">
        <f>FBiH!C21</f>
        <v>349</v>
      </c>
      <c r="D34" s="31">
        <f t="shared" si="6"/>
        <v>0.35953806055486304</v>
      </c>
      <c r="E34" s="49">
        <f>FBiH!E21</f>
        <v>290442</v>
      </c>
      <c r="F34" s="31">
        <f t="shared" si="7"/>
        <v>0.15112959708702836</v>
      </c>
      <c r="G34" s="49">
        <f>FBiH!G21</f>
        <v>2192</v>
      </c>
      <c r="H34" s="66">
        <f t="shared" si="8"/>
        <v>19.927272727272726</v>
      </c>
      <c r="I34" s="49">
        <f>FBiH!I21</f>
        <v>12776361</v>
      </c>
      <c r="J34" s="31">
        <f t="shared" si="9"/>
        <v>20.710064360131963</v>
      </c>
      <c r="K34" s="49">
        <f>FBiH!K21</f>
        <v>2541</v>
      </c>
      <c r="L34" s="66">
        <f t="shared" si="10"/>
        <v>2.3512755739388722</v>
      </c>
      <c r="M34" s="49">
        <f>FBiH!M21</f>
        <v>13066803</v>
      </c>
      <c r="N34" s="31">
        <f t="shared" si="11"/>
        <v>5.146998075297315</v>
      </c>
    </row>
    <row r="35" spans="1:14" x14ac:dyDescent="0.25">
      <c r="A35" s="42" t="s">
        <v>46</v>
      </c>
      <c r="B35" s="8" t="s">
        <v>21</v>
      </c>
      <c r="C35" s="49">
        <f>RS!C24</f>
        <v>2792</v>
      </c>
      <c r="D35" s="31">
        <f t="shared" si="6"/>
        <v>2.8763044844389043</v>
      </c>
      <c r="E35" s="49">
        <f>RS!E24</f>
        <v>6607196.9299999997</v>
      </c>
      <c r="F35" s="31">
        <f t="shared" si="7"/>
        <v>3.4380117541731243</v>
      </c>
      <c r="G35" s="49">
        <f>RS!G24</f>
        <v>164</v>
      </c>
      <c r="H35" s="66">
        <f t="shared" si="8"/>
        <v>1.4909090909090907</v>
      </c>
      <c r="I35" s="49">
        <f>RS!I24</f>
        <v>890465.87</v>
      </c>
      <c r="J35" s="31">
        <f t="shared" si="9"/>
        <v>1.443416124372261</v>
      </c>
      <c r="K35" s="49">
        <f>RS!K24</f>
        <v>2956</v>
      </c>
      <c r="L35" s="66">
        <f t="shared" si="10"/>
        <v>2.7352894909733596</v>
      </c>
      <c r="M35" s="49">
        <f>RS!M24</f>
        <v>7497662.7999999998</v>
      </c>
      <c r="N35" s="31">
        <f t="shared" si="11"/>
        <v>2.9533204105723705</v>
      </c>
    </row>
    <row r="36" spans="1:14" ht="15.75" thickBot="1" x14ac:dyDescent="0.3">
      <c r="A36" s="55"/>
      <c r="B36" s="56" t="s">
        <v>52</v>
      </c>
      <c r="C36" s="61">
        <f t="shared" ref="C36:N36" si="12">SUM(C11:C35)</f>
        <v>97069</v>
      </c>
      <c r="D36" s="57">
        <f t="shared" si="12"/>
        <v>100.00000000000001</v>
      </c>
      <c r="E36" s="61">
        <f t="shared" si="12"/>
        <v>192180754.53</v>
      </c>
      <c r="F36" s="57">
        <f t="shared" si="12"/>
        <v>99.999999999999986</v>
      </c>
      <c r="G36" s="61">
        <f t="shared" si="12"/>
        <v>11000</v>
      </c>
      <c r="H36" s="57">
        <f t="shared" si="12"/>
        <v>99.999999999999986</v>
      </c>
      <c r="I36" s="61">
        <f t="shared" si="12"/>
        <v>61691556.229999997</v>
      </c>
      <c r="J36" s="58">
        <f t="shared" si="12"/>
        <v>100.00000000000001</v>
      </c>
      <c r="K36" s="61">
        <f t="shared" si="12"/>
        <v>108069</v>
      </c>
      <c r="L36" s="57">
        <f t="shared" si="12"/>
        <v>100.00000000000001</v>
      </c>
      <c r="M36" s="61">
        <f>SUM(M11:M35)+1</f>
        <v>253872311.75999999</v>
      </c>
      <c r="N36" s="58">
        <f t="shared" si="12"/>
        <v>99.999999606101213</v>
      </c>
    </row>
    <row r="39" spans="1:14" x14ac:dyDescent="0.25">
      <c r="A39" t="s">
        <v>60</v>
      </c>
      <c r="B39" s="43"/>
    </row>
    <row r="40" spans="1:14" x14ac:dyDescent="0.25">
      <c r="A40" t="s">
        <v>61</v>
      </c>
      <c r="C40" s="12"/>
      <c r="D40" s="12"/>
      <c r="H40" s="13"/>
      <c r="I40" s="13"/>
    </row>
    <row r="41" spans="1:14" x14ac:dyDescent="0.25">
      <c r="C41" s="36"/>
    </row>
    <row r="42" spans="1:14" x14ac:dyDescent="0.25">
      <c r="B42" s="45"/>
      <c r="C42" s="9"/>
    </row>
    <row r="43" spans="1:14" x14ac:dyDescent="0.25">
      <c r="B43" s="45"/>
    </row>
    <row r="44" spans="1:14" x14ac:dyDescent="0.25">
      <c r="B44" s="45"/>
      <c r="C44" s="9"/>
      <c r="E44" s="37"/>
      <c r="F44" s="37"/>
    </row>
    <row r="45" spans="1:14" x14ac:dyDescent="0.25">
      <c r="B45" s="45"/>
      <c r="C45" s="9"/>
      <c r="D45" s="19"/>
      <c r="I45" s="9"/>
    </row>
    <row r="46" spans="1:14" x14ac:dyDescent="0.25">
      <c r="B46" s="45"/>
      <c r="C46" s="9"/>
      <c r="I46" s="9"/>
    </row>
    <row r="47" spans="1:14" x14ac:dyDescent="0.25">
      <c r="B47" s="45"/>
    </row>
    <row r="48" spans="1:14" x14ac:dyDescent="0.25">
      <c r="B48" s="45"/>
      <c r="C48" s="46"/>
      <c r="D48" s="46"/>
      <c r="E48" s="46"/>
      <c r="F48" s="46"/>
    </row>
    <row r="49" spans="2:6" x14ac:dyDescent="0.25">
      <c r="B49" s="45"/>
      <c r="C49" s="46"/>
      <c r="D49" s="46"/>
      <c r="E49" s="46"/>
      <c r="F49" s="46"/>
    </row>
    <row r="50" spans="2:6" x14ac:dyDescent="0.25">
      <c r="B50" s="45"/>
      <c r="C50" s="46"/>
      <c r="D50" s="47"/>
      <c r="E50" s="46"/>
      <c r="F50" s="46"/>
    </row>
    <row r="51" spans="2:6" x14ac:dyDescent="0.25">
      <c r="B51" s="45"/>
      <c r="C51" s="46"/>
      <c r="D51" s="46"/>
      <c r="E51" s="46"/>
      <c r="F51" s="46"/>
    </row>
    <row r="52" spans="2:6" x14ac:dyDescent="0.25">
      <c r="B52" s="45"/>
      <c r="C52" s="46"/>
      <c r="D52" s="46"/>
      <c r="E52" s="46"/>
      <c r="F52" s="46"/>
    </row>
    <row r="53" spans="2:6" x14ac:dyDescent="0.25">
      <c r="B53" s="45"/>
      <c r="C53" s="46"/>
      <c r="D53" s="46"/>
      <c r="E53" s="46"/>
      <c r="F53" s="46"/>
    </row>
    <row r="54" spans="2:6" x14ac:dyDescent="0.25">
      <c r="B54" s="45"/>
      <c r="C54" s="46"/>
      <c r="D54" s="46"/>
      <c r="E54" s="46"/>
      <c r="F54" s="46"/>
    </row>
    <row r="55" spans="2:6" x14ac:dyDescent="0.25">
      <c r="B55" s="45"/>
      <c r="C55" s="46"/>
      <c r="D55" s="46"/>
      <c r="E55" s="46"/>
      <c r="F55" s="46"/>
    </row>
    <row r="56" spans="2:6" x14ac:dyDescent="0.25">
      <c r="B56" s="45"/>
      <c r="C56" s="46"/>
      <c r="D56" s="46"/>
      <c r="E56" s="46"/>
      <c r="F56" s="46"/>
    </row>
    <row r="57" spans="2:6" x14ac:dyDescent="0.25">
      <c r="B57" s="45"/>
      <c r="C57" s="46"/>
      <c r="D57" s="46"/>
      <c r="E57" s="46"/>
      <c r="F57" s="46"/>
    </row>
    <row r="58" spans="2:6" x14ac:dyDescent="0.25">
      <c r="B58" s="45"/>
      <c r="C58" s="46"/>
      <c r="D58" s="46"/>
      <c r="E58" s="46"/>
      <c r="F58" s="46"/>
    </row>
    <row r="59" spans="2:6" x14ac:dyDescent="0.25">
      <c r="B59" s="45"/>
      <c r="C59" s="46"/>
      <c r="D59" s="46"/>
      <c r="E59" s="46"/>
      <c r="F59" s="46"/>
    </row>
    <row r="60" spans="2:6" x14ac:dyDescent="0.25">
      <c r="B60" s="45"/>
      <c r="C60" s="46"/>
      <c r="D60" s="46"/>
      <c r="E60" s="46"/>
      <c r="F60" s="46"/>
    </row>
    <row r="61" spans="2:6" x14ac:dyDescent="0.25">
      <c r="B61" s="45"/>
      <c r="C61" s="46"/>
      <c r="D61" s="46"/>
      <c r="E61" s="46"/>
      <c r="F61" s="46"/>
    </row>
    <row r="62" spans="2:6" x14ac:dyDescent="0.25">
      <c r="B62" s="45"/>
      <c r="C62" s="46"/>
      <c r="D62" s="46"/>
      <c r="E62" s="46"/>
      <c r="F62" s="46"/>
    </row>
    <row r="63" spans="2:6" x14ac:dyDescent="0.25">
      <c r="B63" s="45"/>
      <c r="C63" s="46"/>
      <c r="D63" s="46"/>
      <c r="E63" s="46"/>
      <c r="F63" s="46"/>
    </row>
    <row r="64" spans="2:6" x14ac:dyDescent="0.25">
      <c r="B64" s="45"/>
      <c r="C64" s="46"/>
      <c r="D64" s="46"/>
      <c r="E64" s="46"/>
      <c r="F64" s="46"/>
    </row>
    <row r="65" spans="2:6" x14ac:dyDescent="0.25">
      <c r="B65" s="45"/>
      <c r="C65" s="46"/>
      <c r="D65" s="46"/>
      <c r="E65" s="46"/>
      <c r="F65" s="46"/>
    </row>
    <row r="66" spans="2:6" x14ac:dyDescent="0.25">
      <c r="B66" s="45"/>
      <c r="C66" s="46"/>
      <c r="D66" s="46"/>
      <c r="E66" s="46"/>
      <c r="F66" s="46"/>
    </row>
    <row r="67" spans="2:6" x14ac:dyDescent="0.25">
      <c r="B67" s="45"/>
      <c r="C67" s="46"/>
      <c r="D67" s="46"/>
      <c r="E67" s="46"/>
      <c r="F67" s="46"/>
    </row>
    <row r="68" spans="2:6" x14ac:dyDescent="0.25">
      <c r="B68" s="45"/>
      <c r="C68" s="46"/>
      <c r="D68" s="46"/>
      <c r="E68" s="46"/>
      <c r="F68" s="46"/>
    </row>
    <row r="69" spans="2:6" x14ac:dyDescent="0.25">
      <c r="B69" s="45"/>
      <c r="C69" s="46"/>
      <c r="D69" s="46"/>
      <c r="E69" s="46"/>
      <c r="F69" s="46"/>
    </row>
    <row r="70" spans="2:6" x14ac:dyDescent="0.25">
      <c r="B70" s="45"/>
      <c r="C70" s="46"/>
      <c r="D70" s="46"/>
      <c r="E70" s="46"/>
      <c r="F70" s="46"/>
    </row>
    <row r="71" spans="2:6" x14ac:dyDescent="0.25">
      <c r="B71" s="45"/>
      <c r="C71" s="46"/>
      <c r="D71" s="46"/>
      <c r="E71" s="46"/>
      <c r="F71" s="46"/>
    </row>
    <row r="72" spans="2:6" x14ac:dyDescent="0.25">
      <c r="B72" s="45"/>
      <c r="C72" s="46"/>
      <c r="D72" s="46"/>
      <c r="E72" s="46"/>
      <c r="F72" s="46"/>
    </row>
    <row r="73" spans="2:6" x14ac:dyDescent="0.25">
      <c r="B73" s="45"/>
      <c r="C73" s="46"/>
      <c r="D73" s="46"/>
      <c r="E73" s="46"/>
      <c r="F73" s="46"/>
    </row>
    <row r="74" spans="2:6" x14ac:dyDescent="0.25">
      <c r="B74" s="45"/>
      <c r="C74" s="46"/>
      <c r="D74" s="46"/>
      <c r="E74" s="46"/>
      <c r="F74" s="46"/>
    </row>
    <row r="75" spans="2:6" x14ac:dyDescent="0.25">
      <c r="E75" s="4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osiguranja&amp;RMjesečni izvještaj</oddHeader>
    <oddFooter>&amp;CU izvještaj su uključeni podaci zaključno sa 31.07.2024. godine.</oddFooter>
  </headerFooter>
  <ignoredErrors>
    <ignoredError sqref="E11:M35 M36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T48"/>
  <sheetViews>
    <sheetView showGridLines="0" showRuler="0" view="pageLayout" zoomScale="70" zoomScaleNormal="65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4" customWidth="1"/>
    <col min="3" max="3" width="13.5703125" customWidth="1"/>
    <col min="4" max="4" width="10.85546875" customWidth="1"/>
    <col min="5" max="5" width="13.5703125" customWidth="1"/>
    <col min="6" max="6" width="10.85546875" customWidth="1"/>
    <col min="7" max="7" width="13.5703125" customWidth="1"/>
    <col min="8" max="8" width="10.85546875" customWidth="1"/>
    <col min="9" max="9" width="13.5703125" customWidth="1"/>
    <col min="10" max="10" width="10.85546875" style="38" customWidth="1"/>
    <col min="11" max="11" width="13.5703125" customWidth="1"/>
    <col min="12" max="12" width="10.85546875" customWidth="1"/>
    <col min="13" max="13" width="13.5703125" customWidth="1"/>
    <col min="14" max="14" width="10.85546875" customWidth="1"/>
    <col min="15" max="15" width="11.140625" customWidth="1"/>
    <col min="16" max="17" width="8.7109375" customWidth="1"/>
    <col min="18" max="19" width="15.5703125" customWidth="1"/>
    <col min="20" max="20" width="10.28515625" customWidth="1"/>
    <col min="21" max="22" width="8.7109375" customWidth="1"/>
  </cols>
  <sheetData>
    <row r="5" spans="1:14" x14ac:dyDescent="0.25">
      <c r="C5" s="59" t="s">
        <v>50</v>
      </c>
      <c r="F5" s="1"/>
    </row>
    <row r="7" spans="1:14" ht="15.75" thickBot="1" x14ac:dyDescent="0.3">
      <c r="D7" s="3"/>
      <c r="E7" s="3"/>
      <c r="F7" s="3"/>
      <c r="G7" s="3"/>
      <c r="H7" s="3"/>
      <c r="I7" s="3"/>
      <c r="J7" s="39"/>
      <c r="K7" s="3"/>
      <c r="L7" s="3"/>
    </row>
    <row r="8" spans="1:14" ht="19.5" customHeight="1" x14ac:dyDescent="0.25">
      <c r="A8" s="4"/>
      <c r="B8" s="72" t="s">
        <v>7</v>
      </c>
      <c r="C8" s="77" t="s">
        <v>54</v>
      </c>
      <c r="D8" s="77"/>
      <c r="E8" s="78"/>
      <c r="F8" s="78"/>
      <c r="G8" s="77" t="s">
        <v>55</v>
      </c>
      <c r="H8" s="77"/>
      <c r="I8" s="77"/>
      <c r="J8" s="77"/>
      <c r="K8" s="77" t="s">
        <v>56</v>
      </c>
      <c r="L8" s="77"/>
      <c r="M8" s="77"/>
      <c r="N8" s="79"/>
    </row>
    <row r="9" spans="1:14" ht="19.5" customHeight="1" x14ac:dyDescent="0.25">
      <c r="A9" s="5"/>
      <c r="B9" s="73"/>
      <c r="C9" s="75" t="s">
        <v>47</v>
      </c>
      <c r="D9" s="75"/>
      <c r="E9" s="75" t="s">
        <v>20</v>
      </c>
      <c r="F9" s="75"/>
      <c r="G9" s="75" t="s">
        <v>47</v>
      </c>
      <c r="H9" s="75"/>
      <c r="I9" s="75" t="s">
        <v>20</v>
      </c>
      <c r="J9" s="75"/>
      <c r="K9" s="75" t="s">
        <v>47</v>
      </c>
      <c r="L9" s="75"/>
      <c r="M9" s="75" t="s">
        <v>20</v>
      </c>
      <c r="N9" s="76"/>
    </row>
    <row r="10" spans="1:14" ht="18.75" customHeight="1" thickBot="1" x14ac:dyDescent="0.3">
      <c r="A10" s="6"/>
      <c r="B10" s="74"/>
      <c r="C10" s="63" t="s">
        <v>69</v>
      </c>
      <c r="D10" s="53" t="s">
        <v>49</v>
      </c>
      <c r="E10" s="63" t="s">
        <v>69</v>
      </c>
      <c r="F10" s="7" t="s">
        <v>49</v>
      </c>
      <c r="G10" s="63" t="s">
        <v>69</v>
      </c>
      <c r="H10" s="53" t="s">
        <v>49</v>
      </c>
      <c r="I10" s="63" t="s">
        <v>69</v>
      </c>
      <c r="J10" s="7" t="s">
        <v>49</v>
      </c>
      <c r="K10" s="63" t="s">
        <v>69</v>
      </c>
      <c r="L10" s="53" t="s">
        <v>49</v>
      </c>
      <c r="M10" s="63" t="s">
        <v>69</v>
      </c>
      <c r="N10" s="11" t="s">
        <v>49</v>
      </c>
    </row>
    <row r="11" spans="1:14" x14ac:dyDescent="0.25">
      <c r="A11" s="42" t="s">
        <v>22</v>
      </c>
      <c r="B11" s="8" t="s">
        <v>51</v>
      </c>
      <c r="C11" s="50">
        <v>12819</v>
      </c>
      <c r="D11" s="31">
        <f t="shared" ref="D11:D21" si="0">C11/C$22*100</f>
        <v>16.747230351170568</v>
      </c>
      <c r="E11" s="51">
        <v>23158330</v>
      </c>
      <c r="F11" s="31">
        <f t="shared" ref="F11:F21" si="1">E11/E$22*100</f>
        <v>17.080975340919473</v>
      </c>
      <c r="G11" s="51">
        <v>229</v>
      </c>
      <c r="H11" s="64">
        <f t="shared" ref="H11:H21" si="2">G11/G$22*100</f>
        <v>2.3613116106413692</v>
      </c>
      <c r="I11" s="51">
        <v>1829124</v>
      </c>
      <c r="J11" s="31">
        <f t="shared" ref="J11:J21" si="3">I11/I$22*100</f>
        <v>3.4583698542557584</v>
      </c>
      <c r="K11" s="51">
        <f>C11+G11</f>
        <v>13048</v>
      </c>
      <c r="L11" s="64">
        <f t="shared" ref="L11:L21" si="4">K11/K$22*100</f>
        <v>15.129519259757426</v>
      </c>
      <c r="M11" s="51">
        <f>E11+I11</f>
        <v>24987454</v>
      </c>
      <c r="N11" s="31">
        <f t="shared" ref="N11:N21" si="5">M11/M$22*100</f>
        <v>13.258092913989813</v>
      </c>
    </row>
    <row r="12" spans="1:14" x14ac:dyDescent="0.25">
      <c r="A12" s="42" t="s">
        <v>23</v>
      </c>
      <c r="B12" s="69" t="s">
        <v>66</v>
      </c>
      <c r="C12" s="49">
        <v>18442</v>
      </c>
      <c r="D12" s="31">
        <f t="shared" si="0"/>
        <v>24.093331939799331</v>
      </c>
      <c r="E12" s="51">
        <v>33143147</v>
      </c>
      <c r="F12" s="31">
        <f t="shared" si="1"/>
        <v>24.445513844369145</v>
      </c>
      <c r="G12" s="51">
        <v>0</v>
      </c>
      <c r="H12" s="64">
        <f t="shared" si="2"/>
        <v>0</v>
      </c>
      <c r="I12" s="51">
        <v>0</v>
      </c>
      <c r="J12" s="31">
        <f t="shared" si="3"/>
        <v>0</v>
      </c>
      <c r="K12" s="51">
        <f t="shared" ref="K12:K21" si="6">C12+G12</f>
        <v>18442</v>
      </c>
      <c r="L12" s="64">
        <f t="shared" si="4"/>
        <v>21.384012430138448</v>
      </c>
      <c r="M12" s="51">
        <f t="shared" ref="M12:M21" si="7">E12+I12</f>
        <v>33143147</v>
      </c>
      <c r="N12" s="31">
        <f t="shared" si="5"/>
        <v>17.585421963679163</v>
      </c>
    </row>
    <row r="13" spans="1:14" x14ac:dyDescent="0.25">
      <c r="A13" s="42" t="s">
        <v>24</v>
      </c>
      <c r="B13" s="8" t="s">
        <v>0</v>
      </c>
      <c r="C13" s="49">
        <v>2121</v>
      </c>
      <c r="D13" s="31">
        <f t="shared" si="0"/>
        <v>2.7709552675585285</v>
      </c>
      <c r="E13" s="51">
        <v>5244016</v>
      </c>
      <c r="F13" s="31">
        <f t="shared" si="1"/>
        <v>3.8678483285879071</v>
      </c>
      <c r="G13" s="51">
        <v>0</v>
      </c>
      <c r="H13" s="64">
        <f t="shared" si="2"/>
        <v>0</v>
      </c>
      <c r="I13" s="52">
        <v>0</v>
      </c>
      <c r="J13" s="31">
        <f t="shared" si="3"/>
        <v>0</v>
      </c>
      <c r="K13" s="51">
        <f t="shared" si="6"/>
        <v>2121</v>
      </c>
      <c r="L13" s="64">
        <f t="shared" si="4"/>
        <v>2.4593585491987664</v>
      </c>
      <c r="M13" s="51">
        <f t="shared" si="7"/>
        <v>5244016</v>
      </c>
      <c r="N13" s="31">
        <f t="shared" si="5"/>
        <v>2.7824223856679922</v>
      </c>
    </row>
    <row r="14" spans="1:14" x14ac:dyDescent="0.25">
      <c r="A14" s="42" t="s">
        <v>25</v>
      </c>
      <c r="B14" s="8" t="s">
        <v>67</v>
      </c>
      <c r="C14" s="49">
        <v>0</v>
      </c>
      <c r="D14" s="31">
        <f t="shared" si="0"/>
        <v>0</v>
      </c>
      <c r="E14" s="51">
        <v>0</v>
      </c>
      <c r="F14" s="31">
        <f t="shared" si="1"/>
        <v>0</v>
      </c>
      <c r="G14" s="51">
        <v>0</v>
      </c>
      <c r="H14" s="64">
        <f t="shared" si="2"/>
        <v>0</v>
      </c>
      <c r="I14" s="51">
        <v>0</v>
      </c>
      <c r="J14" s="31">
        <f t="shared" si="3"/>
        <v>0</v>
      </c>
      <c r="K14" s="51">
        <f t="shared" si="6"/>
        <v>0</v>
      </c>
      <c r="L14" s="64">
        <f t="shared" si="4"/>
        <v>0</v>
      </c>
      <c r="M14" s="51">
        <f t="shared" si="7"/>
        <v>0</v>
      </c>
      <c r="N14" s="31">
        <f t="shared" si="5"/>
        <v>0</v>
      </c>
    </row>
    <row r="15" spans="1:14" x14ac:dyDescent="0.25">
      <c r="A15" s="42" t="s">
        <v>26</v>
      </c>
      <c r="B15" s="8" t="s">
        <v>1</v>
      </c>
      <c r="C15" s="49">
        <v>4665</v>
      </c>
      <c r="D15" s="31">
        <f t="shared" si="0"/>
        <v>6.0945338628762542</v>
      </c>
      <c r="E15" s="51">
        <v>12493455</v>
      </c>
      <c r="F15" s="31">
        <f t="shared" si="1"/>
        <v>9.2148439364102295</v>
      </c>
      <c r="G15" s="51">
        <v>252</v>
      </c>
      <c r="H15" s="64">
        <f t="shared" si="2"/>
        <v>2.5984739121468348</v>
      </c>
      <c r="I15" s="52">
        <v>2272232</v>
      </c>
      <c r="J15" s="31">
        <f t="shared" si="3"/>
        <v>4.2961650772037707</v>
      </c>
      <c r="K15" s="51">
        <f t="shared" si="6"/>
        <v>4917</v>
      </c>
      <c r="L15" s="64">
        <f t="shared" si="4"/>
        <v>5.701398390575358</v>
      </c>
      <c r="M15" s="51">
        <f t="shared" si="7"/>
        <v>14765687</v>
      </c>
      <c r="N15" s="31">
        <f t="shared" si="5"/>
        <v>7.8345256857658061</v>
      </c>
    </row>
    <row r="16" spans="1:14" x14ac:dyDescent="0.25">
      <c r="A16" s="42" t="s">
        <v>27</v>
      </c>
      <c r="B16" s="8" t="s">
        <v>2</v>
      </c>
      <c r="C16" s="49">
        <v>8794</v>
      </c>
      <c r="D16" s="31">
        <f t="shared" si="0"/>
        <v>11.488816889632107</v>
      </c>
      <c r="E16" s="51">
        <v>17926631</v>
      </c>
      <c r="F16" s="31">
        <f t="shared" si="1"/>
        <v>13.222211707699245</v>
      </c>
      <c r="G16" s="51">
        <v>0</v>
      </c>
      <c r="H16" s="64">
        <f t="shared" si="2"/>
        <v>0</v>
      </c>
      <c r="I16" s="51">
        <v>0</v>
      </c>
      <c r="J16" s="31">
        <f t="shared" si="3"/>
        <v>0</v>
      </c>
      <c r="K16" s="51">
        <f t="shared" si="6"/>
        <v>8794</v>
      </c>
      <c r="L16" s="64">
        <f t="shared" si="4"/>
        <v>10.196887827276733</v>
      </c>
      <c r="M16" s="51">
        <f t="shared" si="7"/>
        <v>17926631</v>
      </c>
      <c r="N16" s="31">
        <f t="shared" si="5"/>
        <v>9.5116909242858476</v>
      </c>
    </row>
    <row r="17" spans="1:20" x14ac:dyDescent="0.25">
      <c r="A17" s="42" t="s">
        <v>28</v>
      </c>
      <c r="B17" s="8" t="s">
        <v>3</v>
      </c>
      <c r="C17" s="50">
        <v>2817</v>
      </c>
      <c r="D17" s="31">
        <f t="shared" si="0"/>
        <v>3.6802362040133776</v>
      </c>
      <c r="E17" s="51">
        <v>5622937</v>
      </c>
      <c r="F17" s="31">
        <f t="shared" si="1"/>
        <v>4.1473304957889336</v>
      </c>
      <c r="G17" s="51">
        <v>1352</v>
      </c>
      <c r="H17" s="64">
        <f t="shared" si="2"/>
        <v>13.941018766756033</v>
      </c>
      <c r="I17" s="51">
        <v>12882770</v>
      </c>
      <c r="J17" s="31">
        <f t="shared" si="3"/>
        <v>24.357770936967889</v>
      </c>
      <c r="K17" s="51">
        <f t="shared" si="6"/>
        <v>4169</v>
      </c>
      <c r="L17" s="64">
        <f t="shared" si="4"/>
        <v>4.8340715660583014</v>
      </c>
      <c r="M17" s="51">
        <f t="shared" si="7"/>
        <v>18505707</v>
      </c>
      <c r="N17" s="31">
        <f t="shared" si="5"/>
        <v>9.8189428520837581</v>
      </c>
    </row>
    <row r="18" spans="1:20" x14ac:dyDescent="0.25">
      <c r="A18" s="42" t="s">
        <v>29</v>
      </c>
      <c r="B18" s="8" t="s">
        <v>4</v>
      </c>
      <c r="C18" s="49">
        <v>7489</v>
      </c>
      <c r="D18" s="31">
        <f t="shared" si="0"/>
        <v>9.7839151337792636</v>
      </c>
      <c r="E18" s="51">
        <v>20389916</v>
      </c>
      <c r="F18" s="31">
        <f t="shared" si="1"/>
        <v>15.039065960257906</v>
      </c>
      <c r="G18" s="51">
        <v>484</v>
      </c>
      <c r="H18" s="64">
        <f t="shared" si="2"/>
        <v>4.9907197360280469</v>
      </c>
      <c r="I18" s="51">
        <v>1946479</v>
      </c>
      <c r="J18" s="31">
        <f t="shared" si="3"/>
        <v>3.6802558468107658</v>
      </c>
      <c r="K18" s="51">
        <f t="shared" si="6"/>
        <v>7973</v>
      </c>
      <c r="L18" s="64">
        <f t="shared" si="4"/>
        <v>9.2449154704204446</v>
      </c>
      <c r="M18" s="51">
        <f t="shared" si="7"/>
        <v>22336395</v>
      </c>
      <c r="N18" s="31">
        <f t="shared" si="5"/>
        <v>11.851467551419104</v>
      </c>
    </row>
    <row r="19" spans="1:20" x14ac:dyDescent="0.25">
      <c r="A19" s="42" t="s">
        <v>30</v>
      </c>
      <c r="B19" s="8" t="s">
        <v>5</v>
      </c>
      <c r="C19" s="49">
        <v>6908</v>
      </c>
      <c r="D19" s="31">
        <f t="shared" si="0"/>
        <v>9.0248745819398</v>
      </c>
      <c r="E19" s="51">
        <v>8709283</v>
      </c>
      <c r="F19" s="31">
        <f t="shared" si="1"/>
        <v>6.4237381607434214</v>
      </c>
      <c r="G19" s="51">
        <v>3092</v>
      </c>
      <c r="H19" s="64">
        <f t="shared" si="2"/>
        <v>31.882862445865129</v>
      </c>
      <c r="I19" s="51">
        <v>7391971</v>
      </c>
      <c r="J19" s="31">
        <f t="shared" si="3"/>
        <v>13.97618186078844</v>
      </c>
      <c r="K19" s="51">
        <f t="shared" si="6"/>
        <v>10000</v>
      </c>
      <c r="L19" s="64">
        <f t="shared" si="4"/>
        <v>11.595278402634447</v>
      </c>
      <c r="M19" s="51">
        <f t="shared" si="7"/>
        <v>16101254</v>
      </c>
      <c r="N19" s="31">
        <f t="shared" si="5"/>
        <v>8.5431641640540938</v>
      </c>
    </row>
    <row r="20" spans="1:20" x14ac:dyDescent="0.25">
      <c r="A20" s="42" t="s">
        <v>31</v>
      </c>
      <c r="B20" s="8" t="s">
        <v>6</v>
      </c>
      <c r="C20" s="49">
        <v>12140</v>
      </c>
      <c r="D20" s="31">
        <f t="shared" si="0"/>
        <v>15.860158862876252</v>
      </c>
      <c r="E20" s="51">
        <v>8601513</v>
      </c>
      <c r="F20" s="31">
        <f t="shared" si="1"/>
        <v>6.3442498421776659</v>
      </c>
      <c r="G20" s="51">
        <v>2097</v>
      </c>
      <c r="H20" s="64">
        <f t="shared" si="2"/>
        <v>21.623015054650445</v>
      </c>
      <c r="I20" s="51">
        <v>13790837</v>
      </c>
      <c r="J20" s="31">
        <f t="shared" si="3"/>
        <v>26.074675607424602</v>
      </c>
      <c r="K20" s="51">
        <f t="shared" si="6"/>
        <v>14237</v>
      </c>
      <c r="L20" s="64">
        <f t="shared" si="4"/>
        <v>16.508197861830663</v>
      </c>
      <c r="M20" s="51">
        <f t="shared" si="7"/>
        <v>22392350</v>
      </c>
      <c r="N20" s="31">
        <f t="shared" si="5"/>
        <v>11.881156714188641</v>
      </c>
    </row>
    <row r="21" spans="1:20" x14ac:dyDescent="0.25">
      <c r="A21" s="42" t="s">
        <v>32</v>
      </c>
      <c r="B21" s="8" t="s">
        <v>57</v>
      </c>
      <c r="C21" s="49">
        <v>349</v>
      </c>
      <c r="D21" s="31">
        <f t="shared" si="0"/>
        <v>0.45594690635451507</v>
      </c>
      <c r="E21" s="20">
        <v>290442</v>
      </c>
      <c r="F21" s="31">
        <f t="shared" si="1"/>
        <v>0.21422238304607175</v>
      </c>
      <c r="G21" s="51">
        <v>2192</v>
      </c>
      <c r="H21" s="64">
        <f t="shared" si="2"/>
        <v>22.602598473912145</v>
      </c>
      <c r="I21" s="51">
        <v>12776361</v>
      </c>
      <c r="J21" s="31">
        <f t="shared" si="3"/>
        <v>24.156580816548772</v>
      </c>
      <c r="K21" s="51">
        <f t="shared" si="6"/>
        <v>2541</v>
      </c>
      <c r="L21" s="64">
        <f t="shared" si="4"/>
        <v>2.9463602421094128</v>
      </c>
      <c r="M21" s="51">
        <f t="shared" si="7"/>
        <v>13066803</v>
      </c>
      <c r="N21" s="31">
        <f t="shared" si="5"/>
        <v>6.9331148448657816</v>
      </c>
    </row>
    <row r="22" spans="1:20" ht="15.75" thickBot="1" x14ac:dyDescent="0.3">
      <c r="A22" s="55"/>
      <c r="B22" s="56" t="s">
        <v>52</v>
      </c>
      <c r="C22" s="61">
        <f>SUM(C11:C21)</f>
        <v>76544</v>
      </c>
      <c r="D22" s="57">
        <f t="shared" ref="D22:N22" si="8">SUM(D11:D21)</f>
        <v>99.999999999999986</v>
      </c>
      <c r="E22" s="61">
        <f t="shared" si="8"/>
        <v>135579670</v>
      </c>
      <c r="F22" s="57">
        <f t="shared" si="8"/>
        <v>100</v>
      </c>
      <c r="G22" s="61">
        <f>SUM(G11:G21)</f>
        <v>9698</v>
      </c>
      <c r="H22" s="57">
        <f t="shared" si="8"/>
        <v>100</v>
      </c>
      <c r="I22" s="61">
        <f>SUM(I11:I21)</f>
        <v>52889774</v>
      </c>
      <c r="J22" s="58">
        <f t="shared" si="8"/>
        <v>100</v>
      </c>
      <c r="K22" s="61">
        <f t="shared" si="8"/>
        <v>86242</v>
      </c>
      <c r="L22" s="57">
        <f t="shared" si="8"/>
        <v>99.999999999999986</v>
      </c>
      <c r="M22" s="61">
        <f>SUM(M11:M21)</f>
        <v>188469444</v>
      </c>
      <c r="N22" s="58">
        <f t="shared" si="8"/>
        <v>99.999999999999986</v>
      </c>
    </row>
    <row r="23" spans="1:20" x14ac:dyDescent="0.25">
      <c r="M23" s="9"/>
    </row>
    <row r="25" spans="1:20" x14ac:dyDescent="0.25">
      <c r="B25" t="s">
        <v>58</v>
      </c>
      <c r="C25" s="21"/>
      <c r="D25" s="21"/>
      <c r="E25" s="14"/>
      <c r="F25" s="14"/>
      <c r="G25" s="14"/>
      <c r="H25" s="22"/>
      <c r="I25" s="22"/>
      <c r="J25" s="40"/>
      <c r="K25" s="23"/>
      <c r="L25" s="14"/>
      <c r="M25" s="22"/>
      <c r="N25" s="22"/>
      <c r="O25" s="14"/>
      <c r="P25" s="14"/>
      <c r="Q25" s="14"/>
      <c r="R25" s="22"/>
      <c r="S25" s="22"/>
      <c r="T25" s="14"/>
    </row>
    <row r="26" spans="1:20" x14ac:dyDescent="0.25">
      <c r="B26" t="s">
        <v>64</v>
      </c>
      <c r="C26" s="14"/>
      <c r="D26" s="25"/>
      <c r="E26" s="26"/>
      <c r="F26" s="14"/>
      <c r="G26" s="14"/>
      <c r="H26" s="14"/>
      <c r="I26" s="14"/>
      <c r="J26" s="40"/>
      <c r="K26" s="14"/>
      <c r="L26" s="14"/>
      <c r="M26" s="14"/>
      <c r="N26" s="14"/>
      <c r="O26" s="14"/>
      <c r="P26" s="14"/>
      <c r="Q26" s="14"/>
      <c r="R26" s="17"/>
      <c r="S26" s="17"/>
      <c r="T26" s="17"/>
    </row>
    <row r="27" spans="1:20" ht="15.75" x14ac:dyDescent="0.25">
      <c r="B27" t="s">
        <v>65</v>
      </c>
      <c r="C27" s="50"/>
      <c r="D27" s="15"/>
      <c r="E27" s="51"/>
      <c r="F27" s="17"/>
      <c r="G27" s="14"/>
      <c r="H27" s="27"/>
      <c r="I27" s="27"/>
      <c r="J27" s="41"/>
      <c r="K27" s="16"/>
      <c r="L27" s="17"/>
      <c r="M27" s="27"/>
      <c r="N27" s="14"/>
      <c r="O27" s="14"/>
      <c r="P27" s="14"/>
      <c r="Q27" s="14"/>
      <c r="R27" s="25"/>
      <c r="S27" s="25"/>
      <c r="T27" s="14"/>
    </row>
    <row r="28" spans="1:20" x14ac:dyDescent="0.25">
      <c r="B28" s="18"/>
      <c r="C28" s="49"/>
      <c r="D28" s="15"/>
      <c r="E28" s="51"/>
      <c r="F28" s="17"/>
      <c r="G28" s="14"/>
      <c r="H28" s="14"/>
      <c r="I28" s="15"/>
      <c r="J28" s="40"/>
      <c r="K28" s="16"/>
      <c r="L28" s="17"/>
      <c r="M28" s="14"/>
      <c r="N28" s="14"/>
      <c r="O28" s="14"/>
      <c r="P28" s="14"/>
      <c r="Q28" s="14"/>
      <c r="R28" s="14"/>
      <c r="S28" s="14"/>
      <c r="T28" s="14"/>
    </row>
    <row r="29" spans="1:20" x14ac:dyDescent="0.25">
      <c r="B29" s="18"/>
      <c r="C29" s="49"/>
      <c r="D29" s="15"/>
      <c r="E29" s="51"/>
      <c r="F29" s="17"/>
      <c r="G29" s="14"/>
      <c r="H29" s="24"/>
      <c r="I29" s="15"/>
      <c r="J29" s="40"/>
      <c r="K29" s="16"/>
      <c r="L29" s="17"/>
      <c r="M29" s="14"/>
      <c r="N29" s="14"/>
      <c r="O29" s="14"/>
      <c r="P29" s="14"/>
      <c r="Q29" s="14"/>
      <c r="R29" s="14"/>
      <c r="S29" s="28"/>
      <c r="T29" s="26"/>
    </row>
    <row r="30" spans="1:20" x14ac:dyDescent="0.25">
      <c r="B30" s="18"/>
      <c r="C30" s="49"/>
      <c r="D30" s="15"/>
      <c r="E30" s="51"/>
      <c r="F30" s="17"/>
      <c r="G30" s="14"/>
      <c r="H30" s="18"/>
      <c r="I30" s="15"/>
      <c r="J30" s="15"/>
      <c r="K30" s="17"/>
      <c r="L30" s="17"/>
      <c r="M30" s="14"/>
      <c r="N30" s="14"/>
      <c r="O30" s="14"/>
      <c r="P30" s="14"/>
      <c r="Q30" s="14"/>
      <c r="R30" s="14"/>
      <c r="S30" s="14"/>
      <c r="T30" s="14"/>
    </row>
    <row r="31" spans="1:20" x14ac:dyDescent="0.25">
      <c r="B31" s="18"/>
      <c r="C31" s="49"/>
      <c r="D31" s="15"/>
      <c r="E31" s="51"/>
      <c r="F31" s="17"/>
      <c r="G31" s="14"/>
      <c r="H31" s="18"/>
      <c r="I31" s="15"/>
      <c r="J31" s="15"/>
      <c r="K31" s="17"/>
      <c r="L31" s="17"/>
      <c r="M31" s="14"/>
      <c r="N31" s="14"/>
      <c r="O31" s="14"/>
      <c r="P31" s="14"/>
      <c r="Q31" s="14"/>
      <c r="R31" s="14"/>
      <c r="S31" s="14"/>
      <c r="T31" s="14"/>
    </row>
    <row r="32" spans="1:20" x14ac:dyDescent="0.25">
      <c r="B32" s="18"/>
      <c r="C32" s="49"/>
      <c r="D32" s="15"/>
      <c r="E32" s="51"/>
      <c r="F32" s="17"/>
      <c r="G32" s="14"/>
      <c r="H32" s="18"/>
      <c r="I32" s="15"/>
      <c r="J32" s="15"/>
      <c r="K32" s="17"/>
      <c r="L32" s="17"/>
      <c r="M32" s="14"/>
      <c r="N32" s="14"/>
      <c r="O32" s="14"/>
      <c r="P32" s="14"/>
      <c r="Q32" s="14"/>
      <c r="R32" s="14"/>
      <c r="S32" s="14"/>
      <c r="T32" s="14"/>
    </row>
    <row r="33" spans="2:20" x14ac:dyDescent="0.25">
      <c r="B33" s="18"/>
      <c r="C33" s="50"/>
      <c r="D33" s="15"/>
      <c r="E33" s="51"/>
      <c r="F33" s="17"/>
      <c r="G33" s="14"/>
      <c r="H33" s="18"/>
      <c r="I33" s="15"/>
      <c r="J33" s="15"/>
      <c r="K33" s="17"/>
      <c r="L33" s="17"/>
      <c r="M33" s="14"/>
      <c r="N33" s="14"/>
      <c r="O33" s="14"/>
      <c r="P33" s="14"/>
      <c r="Q33" s="14"/>
      <c r="R33" s="14"/>
      <c r="S33" s="14"/>
      <c r="T33" s="14"/>
    </row>
    <row r="34" spans="2:20" x14ac:dyDescent="0.25">
      <c r="B34" s="18"/>
      <c r="C34" s="49"/>
      <c r="D34" s="15"/>
      <c r="E34" s="51"/>
      <c r="F34" s="17"/>
      <c r="G34" s="14"/>
      <c r="H34" s="18"/>
      <c r="I34" s="15"/>
      <c r="J34" s="15"/>
      <c r="K34" s="17"/>
      <c r="L34" s="17"/>
      <c r="M34" s="14"/>
      <c r="N34" s="14"/>
      <c r="O34" s="14"/>
      <c r="P34" s="14"/>
      <c r="Q34" s="14"/>
      <c r="R34" s="14"/>
      <c r="S34" s="14"/>
      <c r="T34" s="14"/>
    </row>
    <row r="35" spans="2:20" x14ac:dyDescent="0.25">
      <c r="B35" s="18"/>
      <c r="C35" s="49"/>
      <c r="D35" s="15"/>
      <c r="E35" s="51"/>
      <c r="F35" s="17"/>
      <c r="G35" s="14"/>
      <c r="H35" s="18"/>
      <c r="I35" s="15"/>
      <c r="J35" s="15"/>
      <c r="K35" s="17"/>
      <c r="L35" s="17"/>
      <c r="M35" s="14"/>
      <c r="N35" s="14"/>
      <c r="O35" s="14"/>
      <c r="P35" s="14"/>
      <c r="Q35" s="14"/>
      <c r="R35" s="14"/>
      <c r="S35" s="14"/>
      <c r="T35" s="14"/>
    </row>
    <row r="36" spans="2:20" x14ac:dyDescent="0.25">
      <c r="B36" s="18"/>
      <c r="C36" s="49"/>
      <c r="D36" s="15"/>
      <c r="E36" s="51"/>
      <c r="F36" s="17"/>
      <c r="G36" s="14"/>
      <c r="H36" s="18"/>
      <c r="I36" s="15"/>
      <c r="J36" s="15"/>
      <c r="K36" s="17"/>
      <c r="L36" s="17"/>
      <c r="M36" s="14"/>
      <c r="N36" s="14"/>
      <c r="O36" s="14"/>
      <c r="P36" s="14"/>
      <c r="Q36" s="14"/>
      <c r="R36" s="14"/>
      <c r="S36" s="14"/>
      <c r="T36" s="14"/>
    </row>
    <row r="37" spans="2:20" x14ac:dyDescent="0.25">
      <c r="B37" s="18"/>
      <c r="C37" s="49"/>
      <c r="D37" s="15"/>
      <c r="E37" s="20"/>
      <c r="F37" s="17"/>
      <c r="G37" s="14"/>
      <c r="H37" s="18"/>
      <c r="I37" s="15"/>
      <c r="J37" s="40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2:20" x14ac:dyDescent="0.25">
      <c r="B38" s="18"/>
      <c r="C38" s="15"/>
      <c r="D38" s="15"/>
      <c r="E38" s="17"/>
      <c r="F38" s="17"/>
      <c r="G38" s="14"/>
      <c r="H38" s="18"/>
      <c r="I38" s="15"/>
      <c r="J38" s="40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spans="2:20" x14ac:dyDescent="0.25">
      <c r="B39" s="18"/>
      <c r="C39" s="15"/>
      <c r="D39" s="15"/>
      <c r="E39" s="17"/>
      <c r="F39" s="17"/>
      <c r="G39" s="14"/>
      <c r="H39" s="18"/>
      <c r="I39" s="15"/>
      <c r="J39" s="40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2:20" x14ac:dyDescent="0.25">
      <c r="B40" s="29"/>
      <c r="C40" s="14"/>
      <c r="D40" s="14"/>
      <c r="E40" s="26"/>
      <c r="F40" s="14"/>
      <c r="G40" s="14"/>
      <c r="H40" s="29"/>
      <c r="I40" s="15"/>
      <c r="J40" s="40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spans="2:20" x14ac:dyDescent="0.25">
      <c r="B41" s="30"/>
      <c r="C41" s="15"/>
      <c r="D41" s="15"/>
      <c r="E41" s="15"/>
      <c r="F41" s="15"/>
      <c r="G41" s="14"/>
      <c r="H41" s="18"/>
      <c r="I41" s="15"/>
      <c r="J41" s="15"/>
      <c r="K41" s="17"/>
      <c r="L41" s="17"/>
      <c r="M41" s="14"/>
      <c r="N41" s="14"/>
      <c r="O41" s="14"/>
      <c r="P41" s="14"/>
      <c r="Q41" s="14"/>
      <c r="R41" s="14"/>
      <c r="S41" s="14"/>
      <c r="T41" s="14"/>
    </row>
    <row r="42" spans="2:20" x14ac:dyDescent="0.25">
      <c r="B42" s="30"/>
      <c r="C42" s="15"/>
      <c r="D42" s="15"/>
      <c r="E42" s="15"/>
      <c r="F42" s="15"/>
      <c r="G42" s="14"/>
      <c r="H42" s="18"/>
      <c r="I42" s="15"/>
      <c r="J42" s="15"/>
      <c r="K42" s="17"/>
      <c r="L42" s="17"/>
      <c r="M42" s="14"/>
      <c r="N42" s="14"/>
      <c r="O42" s="14"/>
      <c r="P42" s="14"/>
      <c r="Q42" s="14"/>
      <c r="R42" s="14"/>
      <c r="S42" s="14"/>
      <c r="T42" s="14"/>
    </row>
    <row r="43" spans="2:20" x14ac:dyDescent="0.25">
      <c r="B43" s="30"/>
      <c r="C43" s="15"/>
      <c r="D43" s="15"/>
      <c r="E43" s="15"/>
      <c r="F43" s="15"/>
      <c r="G43" s="14"/>
      <c r="H43" s="18"/>
      <c r="I43" s="15"/>
      <c r="J43" s="15"/>
      <c r="K43" s="17"/>
      <c r="L43" s="17"/>
      <c r="M43" s="14"/>
      <c r="N43" s="14"/>
      <c r="O43" s="14"/>
      <c r="P43" s="14"/>
      <c r="Q43" s="14"/>
      <c r="R43" s="14"/>
      <c r="S43" s="14"/>
      <c r="T43" s="14"/>
    </row>
    <row r="44" spans="2:20" x14ac:dyDescent="0.25">
      <c r="B44" s="30"/>
      <c r="C44" s="15"/>
      <c r="D44" s="15"/>
      <c r="E44" s="15"/>
      <c r="F44" s="15"/>
      <c r="G44" s="14"/>
      <c r="H44" s="18"/>
      <c r="I44" s="15"/>
      <c r="J44" s="15"/>
      <c r="K44" s="17"/>
      <c r="L44" s="17"/>
      <c r="M44" s="14"/>
      <c r="N44" s="14"/>
      <c r="O44" s="14"/>
      <c r="P44" s="14"/>
      <c r="Q44" s="14"/>
      <c r="R44" s="14"/>
      <c r="S44" s="14"/>
      <c r="T44" s="14"/>
    </row>
    <row r="45" spans="2:20" x14ac:dyDescent="0.25">
      <c r="B45" s="30"/>
      <c r="C45" s="15"/>
      <c r="D45" s="15"/>
      <c r="E45" s="15"/>
      <c r="F45" s="15"/>
      <c r="G45" s="14"/>
      <c r="H45" s="18"/>
      <c r="I45" s="15"/>
      <c r="J45" s="15"/>
      <c r="K45" s="17"/>
      <c r="L45" s="17"/>
      <c r="M45" s="14"/>
      <c r="N45" s="14"/>
      <c r="O45" s="14"/>
      <c r="P45" s="14"/>
      <c r="Q45" s="14"/>
      <c r="R45" s="14"/>
      <c r="S45" s="14"/>
      <c r="T45" s="14"/>
    </row>
    <row r="46" spans="2:20" x14ac:dyDescent="0.25">
      <c r="B46" s="30"/>
      <c r="C46" s="15"/>
      <c r="D46" s="15"/>
      <c r="E46" s="15"/>
      <c r="F46" s="15"/>
      <c r="G46" s="14"/>
      <c r="H46" s="18"/>
      <c r="I46" s="15"/>
      <c r="J46" s="15"/>
      <c r="K46" s="17"/>
      <c r="L46" s="17"/>
      <c r="M46" s="14"/>
      <c r="N46" s="14"/>
      <c r="O46" s="14"/>
      <c r="P46" s="14"/>
      <c r="Q46" s="14"/>
      <c r="R46" s="14"/>
      <c r="S46" s="14"/>
      <c r="T46" s="14"/>
    </row>
    <row r="47" spans="2:20" x14ac:dyDescent="0.25">
      <c r="B47" s="30"/>
      <c r="C47" s="15"/>
      <c r="D47" s="15"/>
      <c r="E47" s="15"/>
      <c r="F47" s="15"/>
      <c r="G47" s="14"/>
      <c r="H47" s="18"/>
      <c r="I47" s="15"/>
      <c r="J47" s="15"/>
      <c r="K47" s="17"/>
      <c r="L47" s="17"/>
      <c r="M47" s="14"/>
      <c r="N47" s="14"/>
      <c r="O47" s="14"/>
      <c r="P47" s="14"/>
      <c r="Q47" s="14"/>
      <c r="R47" s="14"/>
      <c r="S47" s="14"/>
      <c r="T47" s="14"/>
    </row>
    <row r="48" spans="2:20" x14ac:dyDescent="0.25">
      <c r="B48" s="14"/>
      <c r="C48" s="14"/>
      <c r="D48" s="14"/>
      <c r="E48" s="14"/>
      <c r="F48" s="14"/>
      <c r="G48" s="14"/>
      <c r="H48" s="14"/>
      <c r="I48" s="14"/>
      <c r="J48" s="40"/>
      <c r="K48" s="14"/>
      <c r="L48" s="14"/>
      <c r="M48" s="14"/>
      <c r="N48" s="14"/>
      <c r="O48" s="14"/>
      <c r="P48" s="14"/>
      <c r="Q48" s="14"/>
      <c r="R48" s="14"/>
      <c r="S48" s="14"/>
      <c r="T48" s="1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dataValidations count="1">
    <dataValidation type="decimal" allowBlank="1" showInputMessage="1" showErrorMessage="1" errorTitle="Microsoft Excel" error="Neočekivana vrsta podatka!_x000a_Mollimo unesite broj." sqref="K30:L36 E12:E15 L27:L29 K41:L47 R26:T26 F27:F39 E38:E39 E28:E31" xr:uid="{00000000-0002-0000-01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osiguranja&amp;RMjesečni izvještaj</oddHeader>
    <oddFooter>&amp;CU izvještaj su uključeni podaci zaključno sa 31.07.2024. godine.</oddFooter>
  </headerFooter>
  <ignoredErrors>
    <ignoredError sqref="M11:M21 L11:L21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N45"/>
  <sheetViews>
    <sheetView showGridLines="0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140625" customWidth="1"/>
    <col min="2" max="2" width="24" customWidth="1"/>
    <col min="3" max="3" width="13.5703125" customWidth="1"/>
    <col min="4" max="4" width="10.85546875" customWidth="1"/>
    <col min="5" max="5" width="15.140625" customWidth="1"/>
    <col min="6" max="6" width="10.85546875" customWidth="1"/>
    <col min="7" max="7" width="13.5703125" customWidth="1"/>
    <col min="8" max="8" width="10.85546875" customWidth="1"/>
    <col min="9" max="9" width="12.85546875" customWidth="1"/>
    <col min="10" max="10" width="10.85546875" customWidth="1"/>
    <col min="11" max="11" width="13.5703125" customWidth="1"/>
    <col min="12" max="12" width="10.85546875" customWidth="1"/>
    <col min="13" max="13" width="12.85546875" customWidth="1"/>
    <col min="14" max="14" width="10.85546875" customWidth="1"/>
    <col min="15" max="15" width="14.5703125" customWidth="1"/>
  </cols>
  <sheetData>
    <row r="5" spans="1:14" x14ac:dyDescent="0.25">
      <c r="C5" s="59" t="s">
        <v>68</v>
      </c>
    </row>
    <row r="7" spans="1:14" ht="15.75" thickBot="1" x14ac:dyDescent="0.3">
      <c r="C7" s="3"/>
      <c r="D7" s="3"/>
      <c r="E7" s="3"/>
      <c r="F7" s="3"/>
    </row>
    <row r="8" spans="1:14" ht="19.5" customHeight="1" x14ac:dyDescent="0.25">
      <c r="A8" s="4"/>
      <c r="B8" s="72" t="s">
        <v>7</v>
      </c>
      <c r="C8" s="77" t="s">
        <v>54</v>
      </c>
      <c r="D8" s="77"/>
      <c r="E8" s="78"/>
      <c r="F8" s="78"/>
      <c r="G8" s="77" t="s">
        <v>55</v>
      </c>
      <c r="H8" s="77"/>
      <c r="I8" s="77"/>
      <c r="J8" s="77"/>
      <c r="K8" s="77" t="s">
        <v>56</v>
      </c>
      <c r="L8" s="77"/>
      <c r="M8" s="77"/>
      <c r="N8" s="79"/>
    </row>
    <row r="9" spans="1:14" ht="19.5" customHeight="1" x14ac:dyDescent="0.25">
      <c r="A9" s="5"/>
      <c r="B9" s="73"/>
      <c r="C9" s="75" t="s">
        <v>47</v>
      </c>
      <c r="D9" s="75"/>
      <c r="E9" s="75" t="s">
        <v>20</v>
      </c>
      <c r="F9" s="75"/>
      <c r="G9" s="75" t="s">
        <v>47</v>
      </c>
      <c r="H9" s="75"/>
      <c r="I9" s="75" t="s">
        <v>20</v>
      </c>
      <c r="J9" s="75"/>
      <c r="K9" s="75" t="s">
        <v>47</v>
      </c>
      <c r="L9" s="75"/>
      <c r="M9" s="75" t="s">
        <v>20</v>
      </c>
      <c r="N9" s="76"/>
    </row>
    <row r="10" spans="1:14" ht="18.75" customHeight="1" thickBot="1" x14ac:dyDescent="0.3">
      <c r="A10" s="6"/>
      <c r="B10" s="74"/>
      <c r="C10" s="63" t="s">
        <v>69</v>
      </c>
      <c r="D10" s="53" t="s">
        <v>49</v>
      </c>
      <c r="E10" s="67" t="s">
        <v>69</v>
      </c>
      <c r="F10" s="7" t="s">
        <v>49</v>
      </c>
      <c r="G10" s="67" t="s">
        <v>69</v>
      </c>
      <c r="H10" s="53" t="s">
        <v>49</v>
      </c>
      <c r="I10" s="67" t="s">
        <v>69</v>
      </c>
      <c r="J10" s="7" t="s">
        <v>49</v>
      </c>
      <c r="K10" s="67" t="s">
        <v>69</v>
      </c>
      <c r="L10" s="53" t="s">
        <v>49</v>
      </c>
      <c r="M10" s="67" t="s">
        <v>69</v>
      </c>
      <c r="N10" s="11" t="s">
        <v>49</v>
      </c>
    </row>
    <row r="11" spans="1:14" x14ac:dyDescent="0.25">
      <c r="A11" s="54" t="s">
        <v>22</v>
      </c>
      <c r="B11" s="10" t="s">
        <v>9</v>
      </c>
      <c r="C11" s="50">
        <v>1118</v>
      </c>
      <c r="D11" s="31">
        <f>C11/C$25*100</f>
        <v>5.4470158343483561</v>
      </c>
      <c r="E11" s="50">
        <v>3529977.78</v>
      </c>
      <c r="F11" s="31">
        <f t="shared" ref="F11:F24" si="0">E11/E$25*100</f>
        <v>6.2365903574321484</v>
      </c>
      <c r="G11" s="51">
        <v>0</v>
      </c>
      <c r="H11" s="64">
        <f t="shared" ref="H11:H24" si="1">G11/G$25*100</f>
        <v>0</v>
      </c>
      <c r="I11" s="62">
        <v>0</v>
      </c>
      <c r="J11" s="31">
        <f t="shared" ref="J11:J24" si="2">I11/I$25*100</f>
        <v>0</v>
      </c>
      <c r="K11" s="51">
        <f>C11+G11</f>
        <v>1118</v>
      </c>
      <c r="L11" s="64">
        <f t="shared" ref="L11:L24" si="3">K11/K$25*100</f>
        <v>5.1220964860035734</v>
      </c>
      <c r="M11" s="51">
        <f t="shared" ref="M11:M24" si="4">E11+I11</f>
        <v>3529977.78</v>
      </c>
      <c r="N11" s="31">
        <f t="shared" ref="N11:N24" si="5">M11/M$25*100</f>
        <v>5.3972830049440752</v>
      </c>
    </row>
    <row r="12" spans="1:14" x14ac:dyDescent="0.25">
      <c r="A12" s="54" t="s">
        <v>23</v>
      </c>
      <c r="B12" s="10" t="s">
        <v>10</v>
      </c>
      <c r="C12" s="49">
        <v>2128</v>
      </c>
      <c r="D12" s="31">
        <f t="shared" ref="D12:D24" si="6">C12/C$25*100</f>
        <v>10.367844092570037</v>
      </c>
      <c r="E12" s="49">
        <v>5804184.3600000003</v>
      </c>
      <c r="F12" s="31">
        <f t="shared" si="0"/>
        <v>10.254546195000268</v>
      </c>
      <c r="G12" s="51">
        <v>0</v>
      </c>
      <c r="H12" s="64">
        <f t="shared" si="1"/>
        <v>0</v>
      </c>
      <c r="I12" s="62">
        <v>0</v>
      </c>
      <c r="J12" s="31">
        <f t="shared" si="2"/>
        <v>0</v>
      </c>
      <c r="K12" s="51">
        <f t="shared" ref="K12:K22" si="7">C12+G12</f>
        <v>2128</v>
      </c>
      <c r="L12" s="64">
        <f t="shared" si="3"/>
        <v>9.7493929536812196</v>
      </c>
      <c r="M12" s="51">
        <f t="shared" si="4"/>
        <v>5804184.3600000003</v>
      </c>
      <c r="N12" s="31">
        <f t="shared" si="5"/>
        <v>8.874510706917313</v>
      </c>
    </row>
    <row r="13" spans="1:14" x14ac:dyDescent="0.25">
      <c r="A13" s="54" t="s">
        <v>24</v>
      </c>
      <c r="B13" s="10" t="s">
        <v>11</v>
      </c>
      <c r="C13" s="49">
        <v>3146</v>
      </c>
      <c r="D13" s="31">
        <f t="shared" si="6"/>
        <v>15.327649208282581</v>
      </c>
      <c r="E13" s="49">
        <v>9087251.4800000004</v>
      </c>
      <c r="F13" s="31">
        <f t="shared" si="0"/>
        <v>16.054906995966707</v>
      </c>
      <c r="G13" s="51">
        <v>0</v>
      </c>
      <c r="H13" s="64">
        <f t="shared" si="1"/>
        <v>0</v>
      </c>
      <c r="I13" s="62">
        <v>0</v>
      </c>
      <c r="J13" s="31">
        <f t="shared" si="2"/>
        <v>0</v>
      </c>
      <c r="K13" s="51">
        <f t="shared" si="7"/>
        <v>3146</v>
      </c>
      <c r="L13" s="64">
        <f t="shared" si="3"/>
        <v>14.413341274568195</v>
      </c>
      <c r="M13" s="51">
        <f t="shared" si="4"/>
        <v>9087251.4800000004</v>
      </c>
      <c r="N13" s="31">
        <f t="shared" si="5"/>
        <v>13.894271021348157</v>
      </c>
    </row>
    <row r="14" spans="1:14" x14ac:dyDescent="0.25">
      <c r="A14" s="54" t="s">
        <v>25</v>
      </c>
      <c r="B14" s="10" t="s">
        <v>19</v>
      </c>
      <c r="C14" s="49">
        <v>721</v>
      </c>
      <c r="D14" s="31">
        <f t="shared" si="6"/>
        <v>3.5127892813641899</v>
      </c>
      <c r="E14" s="49">
        <v>2341000.0699999998</v>
      </c>
      <c r="F14" s="31">
        <f t="shared" si="0"/>
        <v>4.1359632760379546</v>
      </c>
      <c r="G14" s="51">
        <v>0</v>
      </c>
      <c r="H14" s="64">
        <f t="shared" si="1"/>
        <v>0</v>
      </c>
      <c r="I14" s="62">
        <v>0</v>
      </c>
      <c r="J14" s="31">
        <f t="shared" si="2"/>
        <v>0</v>
      </c>
      <c r="K14" s="51">
        <f t="shared" si="7"/>
        <v>721</v>
      </c>
      <c r="L14" s="64">
        <f t="shared" si="3"/>
        <v>3.3032482704906765</v>
      </c>
      <c r="M14" s="51">
        <f t="shared" si="4"/>
        <v>2341000.0699999998</v>
      </c>
      <c r="N14" s="31">
        <f t="shared" si="5"/>
        <v>3.5793539449372651</v>
      </c>
    </row>
    <row r="15" spans="1:14" x14ac:dyDescent="0.25">
      <c r="A15" s="54" t="s">
        <v>26</v>
      </c>
      <c r="B15" s="10" t="s">
        <v>13</v>
      </c>
      <c r="C15" s="49">
        <v>872</v>
      </c>
      <c r="D15" s="31">
        <f t="shared" si="6"/>
        <v>4.2484774665042631</v>
      </c>
      <c r="E15" s="49">
        <v>2915158.26</v>
      </c>
      <c r="F15" s="31">
        <f t="shared" si="0"/>
        <v>5.1503576021673085</v>
      </c>
      <c r="G15" s="51">
        <v>1138</v>
      </c>
      <c r="H15" s="64">
        <f>G15/G$25*100</f>
        <v>87.403993855606757</v>
      </c>
      <c r="I15" s="62">
        <v>7911316.3600000003</v>
      </c>
      <c r="J15" s="31">
        <f>I15/I$25*100</f>
        <v>89.883118591994517</v>
      </c>
      <c r="K15" s="51">
        <f>C15+G15</f>
        <v>2010</v>
      </c>
      <c r="L15" s="64">
        <f t="shared" si="3"/>
        <v>9.2087781188436342</v>
      </c>
      <c r="M15" s="51">
        <f>E15+I15</f>
        <v>10826474.620000001</v>
      </c>
      <c r="N15" s="31">
        <f t="shared" si="5"/>
        <v>16.553517079074751</v>
      </c>
    </row>
    <row r="16" spans="1:14" x14ac:dyDescent="0.25">
      <c r="A16" s="54" t="s">
        <v>27</v>
      </c>
      <c r="B16" s="10" t="s">
        <v>14</v>
      </c>
      <c r="C16" s="49">
        <v>488</v>
      </c>
      <c r="D16" s="31">
        <f t="shared" si="6"/>
        <v>2.3775883069427528</v>
      </c>
      <c r="E16" s="49">
        <v>1458558.29</v>
      </c>
      <c r="F16" s="31">
        <f t="shared" si="0"/>
        <v>2.576908732600216</v>
      </c>
      <c r="G16" s="51">
        <v>0</v>
      </c>
      <c r="H16" s="64">
        <f t="shared" si="1"/>
        <v>0</v>
      </c>
      <c r="I16" s="62">
        <v>0</v>
      </c>
      <c r="J16" s="31">
        <f t="shared" si="2"/>
        <v>0</v>
      </c>
      <c r="K16" s="51">
        <f t="shared" si="7"/>
        <v>488</v>
      </c>
      <c r="L16" s="64">
        <f t="shared" si="3"/>
        <v>2.2357630457690019</v>
      </c>
      <c r="M16" s="51">
        <f t="shared" si="4"/>
        <v>1458558.29</v>
      </c>
      <c r="N16" s="31">
        <f t="shared" si="5"/>
        <v>2.2301137176952124</v>
      </c>
    </row>
    <row r="17" spans="1:14" x14ac:dyDescent="0.25">
      <c r="A17" s="54" t="s">
        <v>28</v>
      </c>
      <c r="B17" s="10" t="s">
        <v>15</v>
      </c>
      <c r="C17" s="50">
        <v>1989</v>
      </c>
      <c r="D17" s="31">
        <f t="shared" si="6"/>
        <v>9.6906211936662601</v>
      </c>
      <c r="E17" s="50">
        <v>5126736.13</v>
      </c>
      <c r="F17" s="31">
        <f t="shared" si="0"/>
        <v>9.0576641288254844</v>
      </c>
      <c r="G17" s="51">
        <v>0</v>
      </c>
      <c r="H17" s="64">
        <f t="shared" si="1"/>
        <v>0</v>
      </c>
      <c r="I17" s="62">
        <v>0</v>
      </c>
      <c r="J17" s="31">
        <f t="shared" si="2"/>
        <v>0</v>
      </c>
      <c r="K17" s="51">
        <f t="shared" si="7"/>
        <v>1989</v>
      </c>
      <c r="L17" s="64">
        <f t="shared" si="3"/>
        <v>9.1125670041691489</v>
      </c>
      <c r="M17" s="51">
        <f t="shared" si="4"/>
        <v>5126736.13</v>
      </c>
      <c r="N17" s="31">
        <f t="shared" si="5"/>
        <v>7.8387025385983478</v>
      </c>
    </row>
    <row r="18" spans="1:14" x14ac:dyDescent="0.25">
      <c r="A18" s="54" t="s">
        <v>29</v>
      </c>
      <c r="B18" s="10" t="s">
        <v>16</v>
      </c>
      <c r="C18" s="49">
        <v>948</v>
      </c>
      <c r="D18" s="31">
        <f t="shared" si="6"/>
        <v>4.618757612667479</v>
      </c>
      <c r="E18" s="49">
        <v>3120503.31</v>
      </c>
      <c r="F18" s="31">
        <f t="shared" si="0"/>
        <v>5.5131510922658284</v>
      </c>
      <c r="G18" s="51">
        <v>0</v>
      </c>
      <c r="H18" s="64">
        <f t="shared" si="1"/>
        <v>0</v>
      </c>
      <c r="I18" s="62">
        <v>0</v>
      </c>
      <c r="J18" s="31">
        <f t="shared" si="2"/>
        <v>0</v>
      </c>
      <c r="K18" s="51">
        <f t="shared" si="7"/>
        <v>948</v>
      </c>
      <c r="L18" s="64">
        <f t="shared" si="3"/>
        <v>4.3432446053053555</v>
      </c>
      <c r="M18" s="51">
        <f t="shared" si="4"/>
        <v>3120503.31</v>
      </c>
      <c r="N18" s="31">
        <f t="shared" si="5"/>
        <v>4.7712026906681357</v>
      </c>
    </row>
    <row r="19" spans="1:14" x14ac:dyDescent="0.25">
      <c r="A19" s="54" t="s">
        <v>30</v>
      </c>
      <c r="B19" s="10" t="s">
        <v>8</v>
      </c>
      <c r="C19" s="49">
        <v>2478</v>
      </c>
      <c r="D19" s="31">
        <f t="shared" si="6"/>
        <v>12.073081607795372</v>
      </c>
      <c r="E19" s="49">
        <v>6106670.1699999999</v>
      </c>
      <c r="F19" s="31">
        <f t="shared" si="0"/>
        <v>10.788963181020517</v>
      </c>
      <c r="G19" s="51">
        <v>0</v>
      </c>
      <c r="H19" s="64">
        <f t="shared" si="1"/>
        <v>0</v>
      </c>
      <c r="I19" s="62">
        <v>0</v>
      </c>
      <c r="J19" s="31">
        <f t="shared" si="2"/>
        <v>0</v>
      </c>
      <c r="K19" s="51">
        <f t="shared" si="7"/>
        <v>2478</v>
      </c>
      <c r="L19" s="64">
        <f t="shared" si="3"/>
        <v>11.352911531589315</v>
      </c>
      <c r="M19" s="51">
        <f t="shared" si="4"/>
        <v>6106670.1699999999</v>
      </c>
      <c r="N19" s="31">
        <f t="shared" si="5"/>
        <v>9.3370069670353413</v>
      </c>
    </row>
    <row r="20" spans="1:14" x14ac:dyDescent="0.25">
      <c r="A20" s="54" t="s">
        <v>31</v>
      </c>
      <c r="B20" s="10" t="s">
        <v>12</v>
      </c>
      <c r="C20" s="49">
        <v>802</v>
      </c>
      <c r="D20" s="31">
        <f t="shared" si="6"/>
        <v>3.907429963459196</v>
      </c>
      <c r="E20" s="49">
        <v>2411149.04</v>
      </c>
      <c r="F20" s="31">
        <f t="shared" si="0"/>
        <v>4.2598990108078763</v>
      </c>
      <c r="G20" s="51">
        <v>0</v>
      </c>
      <c r="H20" s="64">
        <f t="shared" si="1"/>
        <v>0</v>
      </c>
      <c r="I20" s="62">
        <v>0</v>
      </c>
      <c r="J20" s="31">
        <f t="shared" si="2"/>
        <v>0</v>
      </c>
      <c r="K20" s="51">
        <f t="shared" si="7"/>
        <v>802</v>
      </c>
      <c r="L20" s="64">
        <f t="shared" si="3"/>
        <v>3.6743482842351218</v>
      </c>
      <c r="M20" s="51">
        <f t="shared" si="4"/>
        <v>2411149.04</v>
      </c>
      <c r="N20" s="31">
        <f t="shared" si="5"/>
        <v>3.6866106664215947</v>
      </c>
    </row>
    <row r="21" spans="1:14" x14ac:dyDescent="0.25">
      <c r="A21" s="54" t="s">
        <v>32</v>
      </c>
      <c r="B21" s="10" t="s">
        <v>53</v>
      </c>
      <c r="C21" s="49">
        <v>1521</v>
      </c>
      <c r="D21" s="31">
        <f t="shared" si="6"/>
        <v>7.4104750304506695</v>
      </c>
      <c r="E21" s="49">
        <v>4260616</v>
      </c>
      <c r="F21" s="31">
        <f t="shared" si="0"/>
        <v>7.5274458703026559</v>
      </c>
      <c r="G21" s="51">
        <v>0</v>
      </c>
      <c r="H21" s="64">
        <f t="shared" si="1"/>
        <v>0</v>
      </c>
      <c r="I21" s="62">
        <v>0</v>
      </c>
      <c r="J21" s="31">
        <f t="shared" si="2"/>
        <v>0</v>
      </c>
      <c r="K21" s="51">
        <f t="shared" si="7"/>
        <v>1521</v>
      </c>
      <c r="L21" s="64">
        <f t="shared" si="3"/>
        <v>6.9684335914234659</v>
      </c>
      <c r="M21" s="51">
        <f t="shared" si="4"/>
        <v>4260616</v>
      </c>
      <c r="N21" s="31">
        <f t="shared" si="5"/>
        <v>6.5144178690532168</v>
      </c>
    </row>
    <row r="22" spans="1:14" x14ac:dyDescent="0.25">
      <c r="A22" s="54" t="s">
        <v>33</v>
      </c>
      <c r="B22" s="10" t="s">
        <v>18</v>
      </c>
      <c r="C22" s="49">
        <v>207</v>
      </c>
      <c r="D22" s="31">
        <f t="shared" si="6"/>
        <v>1.0085261875761267</v>
      </c>
      <c r="E22" s="49">
        <v>571359.86</v>
      </c>
      <c r="F22" s="31">
        <f t="shared" si="0"/>
        <v>1.0094503749255279</v>
      </c>
      <c r="G22" s="51">
        <v>0</v>
      </c>
      <c r="H22" s="64">
        <f t="shared" si="1"/>
        <v>0</v>
      </c>
      <c r="I22" s="62">
        <v>0</v>
      </c>
      <c r="J22" s="31">
        <f t="shared" si="2"/>
        <v>0</v>
      </c>
      <c r="K22" s="51">
        <f t="shared" si="7"/>
        <v>207</v>
      </c>
      <c r="L22" s="64">
        <f t="shared" si="3"/>
        <v>0.9483667017913594</v>
      </c>
      <c r="M22" s="51">
        <f t="shared" si="4"/>
        <v>571359.86</v>
      </c>
      <c r="N22" s="31">
        <f t="shared" si="5"/>
        <v>0.87360064404859405</v>
      </c>
    </row>
    <row r="23" spans="1:14" x14ac:dyDescent="0.25">
      <c r="A23" s="54" t="s">
        <v>34</v>
      </c>
      <c r="B23" s="10" t="s">
        <v>17</v>
      </c>
      <c r="C23" s="49">
        <v>1315</v>
      </c>
      <c r="D23" s="31">
        <f t="shared" si="6"/>
        <v>6.4068209500609017</v>
      </c>
      <c r="E23" s="49">
        <v>3260722.85</v>
      </c>
      <c r="F23" s="31">
        <f t="shared" si="0"/>
        <v>5.7608840485587072</v>
      </c>
      <c r="G23" s="51">
        <v>0</v>
      </c>
      <c r="H23" s="64">
        <f t="shared" si="1"/>
        <v>0</v>
      </c>
      <c r="I23" s="62">
        <v>0</v>
      </c>
      <c r="J23" s="31">
        <f t="shared" si="2"/>
        <v>0</v>
      </c>
      <c r="K23" s="51">
        <f>C23+G23</f>
        <v>1315</v>
      </c>
      <c r="L23" s="64">
        <f t="shared" si="3"/>
        <v>6.0246483712832726</v>
      </c>
      <c r="M23" s="51">
        <f t="shared" si="4"/>
        <v>3260722.85</v>
      </c>
      <c r="N23" s="31">
        <f t="shared" si="5"/>
        <v>4.985596261214372</v>
      </c>
    </row>
    <row r="24" spans="1:14" x14ac:dyDescent="0.25">
      <c r="A24" s="54" t="s">
        <v>35</v>
      </c>
      <c r="B24" s="10" t="s">
        <v>21</v>
      </c>
      <c r="C24" s="49">
        <v>2792</v>
      </c>
      <c r="D24" s="31">
        <f t="shared" si="6"/>
        <v>13.602923264311814</v>
      </c>
      <c r="E24" s="49">
        <v>6607196.9299999997</v>
      </c>
      <c r="F24" s="31">
        <f t="shared" si="0"/>
        <v>11.673269134088798</v>
      </c>
      <c r="G24" s="51">
        <v>164</v>
      </c>
      <c r="H24" s="64">
        <f t="shared" si="1"/>
        <v>12.59600614439324</v>
      </c>
      <c r="I24" s="62">
        <v>890465.87</v>
      </c>
      <c r="J24" s="31">
        <f t="shared" si="2"/>
        <v>10.116881408005478</v>
      </c>
      <c r="K24" s="51">
        <f>C24+G24</f>
        <v>2956</v>
      </c>
      <c r="L24" s="64">
        <f t="shared" si="3"/>
        <v>13.542859760846657</v>
      </c>
      <c r="M24" s="51">
        <f t="shared" si="4"/>
        <v>7497662.7999999998</v>
      </c>
      <c r="N24" s="31">
        <f t="shared" si="5"/>
        <v>11.463813805434608</v>
      </c>
    </row>
    <row r="25" spans="1:14" ht="15.75" thickBot="1" x14ac:dyDescent="0.3">
      <c r="A25" s="55"/>
      <c r="B25" s="56" t="s">
        <v>52</v>
      </c>
      <c r="C25" s="70">
        <f>SUM(C11:C24)</f>
        <v>20525</v>
      </c>
      <c r="D25" s="71">
        <f t="shared" ref="D25:N25" si="8">SUM(D11:D24)</f>
        <v>100</v>
      </c>
      <c r="E25" s="70">
        <f>SUM(E11:E24)</f>
        <v>56601084.530000001</v>
      </c>
      <c r="F25" s="71">
        <f t="shared" si="8"/>
        <v>100</v>
      </c>
      <c r="G25" s="70">
        <f>SUM(G11:G24)</f>
        <v>1302</v>
      </c>
      <c r="H25" s="71">
        <f t="shared" si="8"/>
        <v>100</v>
      </c>
      <c r="I25" s="70">
        <f t="shared" si="8"/>
        <v>8801782.2300000004</v>
      </c>
      <c r="J25" s="58">
        <f t="shared" si="8"/>
        <v>100</v>
      </c>
      <c r="K25" s="61">
        <f>SUM(K11:K24)</f>
        <v>21827</v>
      </c>
      <c r="L25" s="57">
        <f t="shared" si="8"/>
        <v>100</v>
      </c>
      <c r="M25" s="61">
        <f>SUM(M11:M24)-0.6</f>
        <v>65402866.160000004</v>
      </c>
      <c r="N25" s="58">
        <f t="shared" si="8"/>
        <v>100.00000091739098</v>
      </c>
    </row>
    <row r="28" spans="1:14" x14ac:dyDescent="0.25">
      <c r="B28" t="s">
        <v>59</v>
      </c>
      <c r="C28" s="21"/>
      <c r="D28" s="14"/>
      <c r="E28" s="21"/>
      <c r="F28" s="14"/>
      <c r="G28" s="21"/>
      <c r="H28" s="14"/>
      <c r="I28" s="21"/>
      <c r="J28" s="21"/>
      <c r="K28" s="21"/>
      <c r="L28" s="14"/>
      <c r="M28" s="21"/>
      <c r="N28" s="21"/>
    </row>
    <row r="29" spans="1:14" x14ac:dyDescent="0.25">
      <c r="B29" s="14"/>
      <c r="C29" s="32"/>
      <c r="D29" s="14"/>
      <c r="E29" s="33"/>
      <c r="F29" s="14"/>
      <c r="G29" s="32"/>
      <c r="H29" s="14"/>
      <c r="I29" s="34"/>
      <c r="J29" s="32"/>
      <c r="K29" s="32"/>
      <c r="L29" s="14"/>
      <c r="M29" s="34"/>
      <c r="N29" s="32"/>
    </row>
    <row r="30" spans="1:14" x14ac:dyDescent="0.25">
      <c r="B30" s="14"/>
      <c r="C30" s="35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 x14ac:dyDescent="0.25">
      <c r="B31" s="18"/>
      <c r="C31" s="17"/>
      <c r="D31" s="14"/>
      <c r="E31" s="15"/>
      <c r="F31" s="15"/>
      <c r="G31" s="14"/>
      <c r="H31" s="14"/>
      <c r="I31" s="68"/>
      <c r="J31" s="14"/>
      <c r="K31" s="14"/>
      <c r="L31" s="14"/>
      <c r="M31" s="68"/>
      <c r="N31" s="14"/>
    </row>
    <row r="32" spans="1:14" x14ac:dyDescent="0.25">
      <c r="B32" s="18"/>
      <c r="C32" s="17"/>
      <c r="D32" s="14"/>
      <c r="E32" s="15"/>
      <c r="F32" s="15"/>
      <c r="G32" s="14"/>
      <c r="H32" s="14"/>
      <c r="I32" s="14"/>
      <c r="J32" s="14"/>
      <c r="K32" s="14"/>
      <c r="L32" s="14"/>
      <c r="M32" s="14"/>
      <c r="N32" s="14"/>
    </row>
    <row r="33" spans="2:14" x14ac:dyDescent="0.25">
      <c r="B33" s="18"/>
      <c r="C33" s="17"/>
      <c r="D33" s="14"/>
      <c r="E33" s="15"/>
      <c r="F33" s="15"/>
      <c r="G33" s="14"/>
      <c r="H33" s="14"/>
      <c r="I33" s="14"/>
      <c r="J33" s="14"/>
      <c r="K33" s="14"/>
      <c r="L33" s="14"/>
      <c r="M33" s="14"/>
      <c r="N33" s="14"/>
    </row>
    <row r="34" spans="2:14" x14ac:dyDescent="0.25">
      <c r="B34" s="18"/>
      <c r="C34" s="17"/>
      <c r="D34" s="14"/>
      <c r="E34" s="15"/>
      <c r="F34" s="15"/>
      <c r="G34" s="14"/>
      <c r="H34" s="14"/>
      <c r="I34" s="14"/>
      <c r="J34" s="14"/>
      <c r="K34" s="14"/>
      <c r="L34" s="14"/>
      <c r="M34" s="14"/>
      <c r="N34" s="14"/>
    </row>
    <row r="35" spans="2:14" x14ac:dyDescent="0.25">
      <c r="B35" s="18"/>
      <c r="C35" s="17"/>
      <c r="D35" s="14"/>
      <c r="E35" s="15"/>
      <c r="F35" s="15"/>
      <c r="G35" s="14"/>
      <c r="H35" s="14"/>
      <c r="I35" s="14"/>
      <c r="J35" s="14"/>
      <c r="K35" s="14"/>
      <c r="L35" s="14"/>
      <c r="M35" s="14"/>
      <c r="N35" s="14"/>
    </row>
    <row r="36" spans="2:14" x14ac:dyDescent="0.25">
      <c r="B36" s="18"/>
      <c r="C36" s="17"/>
      <c r="D36" s="14"/>
      <c r="E36" s="15"/>
      <c r="F36" s="15"/>
      <c r="G36" s="14"/>
      <c r="H36" s="14"/>
      <c r="I36" s="14"/>
      <c r="J36" s="14"/>
      <c r="K36" s="14"/>
      <c r="L36" s="14"/>
      <c r="M36" s="14"/>
      <c r="N36" s="14"/>
    </row>
    <row r="37" spans="2:14" x14ac:dyDescent="0.25">
      <c r="B37" s="18"/>
      <c r="C37" s="17"/>
      <c r="D37" s="14"/>
      <c r="E37" s="15"/>
      <c r="F37" s="15"/>
      <c r="G37" s="14"/>
      <c r="H37" s="14"/>
      <c r="I37" s="14"/>
      <c r="J37" s="14"/>
      <c r="K37" s="14"/>
      <c r="L37" s="14"/>
      <c r="M37" s="14"/>
      <c r="N37" s="14"/>
    </row>
    <row r="38" spans="2:14" x14ac:dyDescent="0.25">
      <c r="B38" s="18"/>
      <c r="C38" s="17"/>
      <c r="D38" s="14"/>
      <c r="E38" s="14"/>
      <c r="F38" s="14"/>
      <c r="G38" s="15"/>
      <c r="H38" s="14"/>
      <c r="I38" s="14"/>
      <c r="J38" s="14"/>
      <c r="K38" s="15"/>
      <c r="L38" s="14"/>
      <c r="M38" s="14"/>
      <c r="N38" s="14"/>
    </row>
    <row r="39" spans="2:14" x14ac:dyDescent="0.25">
      <c r="B39" s="18"/>
      <c r="C39" s="17"/>
      <c r="D39" s="14"/>
      <c r="E39" s="14"/>
      <c r="F39" s="14"/>
      <c r="G39" s="15"/>
      <c r="H39" s="14"/>
      <c r="I39" s="14"/>
      <c r="J39" s="14"/>
      <c r="K39" s="15"/>
      <c r="L39" s="14"/>
      <c r="M39" s="14"/>
      <c r="N39" s="14"/>
    </row>
    <row r="40" spans="2:14" x14ac:dyDescent="0.25">
      <c r="B40" s="18"/>
      <c r="C40" s="17"/>
      <c r="D40" s="14"/>
      <c r="E40" s="33"/>
      <c r="F40" s="14"/>
      <c r="G40" s="15"/>
      <c r="H40" s="14"/>
      <c r="I40" s="14"/>
      <c r="J40" s="14"/>
      <c r="K40" s="15"/>
      <c r="L40" s="14"/>
      <c r="M40" s="14"/>
      <c r="N40" s="14"/>
    </row>
    <row r="41" spans="2:14" x14ac:dyDescent="0.25">
      <c r="B41" s="18"/>
      <c r="C41" s="17"/>
      <c r="D41" s="14"/>
      <c r="E41" s="14"/>
      <c r="F41" s="14"/>
      <c r="G41" s="15"/>
      <c r="H41" s="14"/>
      <c r="I41" s="14"/>
      <c r="J41" s="14"/>
      <c r="K41" s="15"/>
      <c r="L41" s="14"/>
      <c r="M41" s="14"/>
      <c r="N41" s="14"/>
    </row>
    <row r="42" spans="2:14" x14ac:dyDescent="0.25">
      <c r="B42" s="18"/>
      <c r="C42" s="17"/>
      <c r="D42" s="14"/>
      <c r="E42" s="14"/>
      <c r="F42" s="14"/>
      <c r="G42" s="15"/>
      <c r="H42" s="14"/>
      <c r="I42" s="14"/>
      <c r="J42" s="14"/>
      <c r="K42" s="15"/>
      <c r="L42" s="14"/>
      <c r="M42" s="14"/>
      <c r="N42" s="14"/>
    </row>
    <row r="43" spans="2:14" x14ac:dyDescent="0.25">
      <c r="B43" s="18"/>
      <c r="C43" s="17"/>
      <c r="D43" s="14"/>
      <c r="E43" s="14"/>
      <c r="F43" s="14"/>
      <c r="G43" s="15"/>
      <c r="H43" s="14"/>
      <c r="I43" s="14"/>
      <c r="J43" s="14"/>
      <c r="K43" s="15"/>
      <c r="L43" s="14"/>
      <c r="M43" s="14"/>
      <c r="N43" s="14"/>
    </row>
    <row r="44" spans="2:14" x14ac:dyDescent="0.25">
      <c r="G44" s="15"/>
      <c r="K44" s="15"/>
    </row>
    <row r="45" spans="2:14" x14ac:dyDescent="0.25">
      <c r="G45" s="14"/>
      <c r="K45" s="14"/>
    </row>
  </sheetData>
  <mergeCells count="10">
    <mergeCell ref="K8:N8"/>
    <mergeCell ref="K9:L9"/>
    <mergeCell ref="M9:N9"/>
    <mergeCell ref="B8:B10"/>
    <mergeCell ref="C8:F8"/>
    <mergeCell ref="E9:F9"/>
    <mergeCell ref="G9:H9"/>
    <mergeCell ref="I9:J9"/>
    <mergeCell ref="G8:J8"/>
    <mergeCell ref="C9:D9"/>
  </mergeCells>
  <dataValidations count="1">
    <dataValidation type="decimal" allowBlank="1" showInputMessage="1" showErrorMessage="1" errorTitle="Microsoft Excel" error="Neočekivana vrsta podatka!_x000a_Mollimo unesite broj." sqref="C31:C43 I16:I24 I11:I14" xr:uid="{00000000-0002-0000-02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osiguranja&amp;RMjesečni izvještaj</oddHeader>
    <oddFooter>&amp;CU izvještaj su uključeni podaci zaključno sa 31.07.2024. godine.</oddFooter>
  </headerFooter>
  <ignoredErrors>
    <ignoredError sqref="M11:M24 L11:L24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2023-04-25T13:07:09Z</cp:lastPrinted>
  <dcterms:created xsi:type="dcterms:W3CDTF">2018-01-08T12:56:16Z</dcterms:created>
  <dcterms:modified xsi:type="dcterms:W3CDTF">2024-11-22T09:11:44Z</dcterms:modified>
</cp:coreProperties>
</file>