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MJESEČNI\V\Jezici\BS EVLADA XX1024\"/>
    </mc:Choice>
  </mc:AlternateContent>
  <xr:revisionPtr revIDLastSave="0" documentId="13_ncr:1_{D42A5ED5-0433-4541-A10C-23B0ED09B21A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4" l="1"/>
  <c r="F13" i="24"/>
  <c r="F14" i="24"/>
  <c r="F25" i="24" s="1"/>
  <c r="F15" i="24"/>
  <c r="F16" i="24"/>
  <c r="F17" i="24"/>
  <c r="F18" i="24"/>
  <c r="F19" i="24"/>
  <c r="F20" i="24"/>
  <c r="F21" i="24"/>
  <c r="F22" i="24"/>
  <c r="F23" i="24"/>
  <c r="F24" i="24"/>
  <c r="K35" i="25"/>
  <c r="E35" i="25"/>
  <c r="E17" i="25" l="1"/>
  <c r="C17" i="25"/>
  <c r="G17" i="25" l="1"/>
  <c r="G12" i="23"/>
  <c r="G13" i="23"/>
  <c r="G14" i="23"/>
  <c r="G15" i="23"/>
  <c r="G16" i="23"/>
  <c r="G17" i="23"/>
  <c r="G18" i="23"/>
  <c r="G19" i="23"/>
  <c r="G20" i="23"/>
  <c r="G21" i="23"/>
  <c r="G11" i="23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I22" i="23" l="1"/>
  <c r="E22" i="23"/>
  <c r="F20" i="23" s="1"/>
  <c r="C22" i="23"/>
  <c r="D20" i="23" s="1"/>
  <c r="C25" i="24"/>
  <c r="D12" i="24" s="1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I35" i="25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E11" i="25"/>
  <c r="C11" i="25"/>
  <c r="G11" i="25" l="1"/>
  <c r="F12" i="23"/>
  <c r="F15" i="23"/>
  <c r="D16" i="23"/>
  <c r="F18" i="23"/>
  <c r="F21" i="23"/>
  <c r="G22" i="23"/>
  <c r="H20" i="23" s="1"/>
  <c r="D13" i="23"/>
  <c r="D19" i="23"/>
  <c r="D15" i="23"/>
  <c r="D21" i="23"/>
  <c r="D12" i="23"/>
  <c r="D18" i="23"/>
  <c r="F13" i="23"/>
  <c r="F16" i="23"/>
  <c r="F19" i="23"/>
  <c r="D11" i="23"/>
  <c r="D14" i="23"/>
  <c r="D17" i="23"/>
  <c r="F11" i="23"/>
  <c r="F14" i="23"/>
  <c r="F17" i="23"/>
  <c r="M11" i="25"/>
  <c r="K25" i="24"/>
  <c r="L20" i="24" s="1"/>
  <c r="I25" i="24"/>
  <c r="J23" i="24" s="1"/>
  <c r="M24" i="24"/>
  <c r="M23" i="24"/>
  <c r="M22" i="24"/>
  <c r="M21" i="24"/>
  <c r="M20" i="24"/>
  <c r="M19" i="24"/>
  <c r="M18" i="24"/>
  <c r="M17" i="24"/>
  <c r="M16" i="24"/>
  <c r="M15" i="24"/>
  <c r="M14" i="24"/>
  <c r="M13" i="24"/>
  <c r="M12" i="24"/>
  <c r="M11" i="24"/>
  <c r="K22" i="23"/>
  <c r="L20" i="23" s="1"/>
  <c r="J11" i="23"/>
  <c r="M21" i="23"/>
  <c r="M20" i="23"/>
  <c r="M19" i="23"/>
  <c r="M18" i="23"/>
  <c r="M17" i="23"/>
  <c r="M16" i="23"/>
  <c r="M15" i="23"/>
  <c r="M14" i="23"/>
  <c r="M13" i="23"/>
  <c r="M12" i="23"/>
  <c r="M11" i="23"/>
  <c r="M35" i="25"/>
  <c r="M33" i="25"/>
  <c r="M31" i="25"/>
  <c r="M25" i="25"/>
  <c r="M23" i="25"/>
  <c r="M19" i="25"/>
  <c r="M17" i="25"/>
  <c r="M15" i="25"/>
  <c r="M13" i="25"/>
  <c r="M25" i="24" l="1"/>
  <c r="N18" i="24" s="1"/>
  <c r="H18" i="23"/>
  <c r="H14" i="23"/>
  <c r="H19" i="23"/>
  <c r="H17" i="23"/>
  <c r="H11" i="23"/>
  <c r="H16" i="23"/>
  <c r="H21" i="23"/>
  <c r="H13" i="23"/>
  <c r="H12" i="23"/>
  <c r="H15" i="23"/>
  <c r="J21" i="23"/>
  <c r="J13" i="23"/>
  <c r="J14" i="23"/>
  <c r="J20" i="23"/>
  <c r="F22" i="23"/>
  <c r="D22" i="23"/>
  <c r="J15" i="23"/>
  <c r="J18" i="23"/>
  <c r="J12" i="23"/>
  <c r="J19" i="23"/>
  <c r="J13" i="24"/>
  <c r="J16" i="23"/>
  <c r="J17" i="23"/>
  <c r="M22" i="23"/>
  <c r="N16" i="23" s="1"/>
  <c r="L13" i="24"/>
  <c r="L19" i="24"/>
  <c r="L16" i="24"/>
  <c r="J19" i="24"/>
  <c r="J22" i="24"/>
  <c r="J16" i="24"/>
  <c r="J14" i="24"/>
  <c r="J20" i="24"/>
  <c r="L11" i="24"/>
  <c r="L17" i="24"/>
  <c r="J11" i="24"/>
  <c r="J17" i="24"/>
  <c r="L14" i="24"/>
  <c r="L23" i="24"/>
  <c r="J12" i="24"/>
  <c r="J15" i="24"/>
  <c r="J18" i="24"/>
  <c r="J21" i="24"/>
  <c r="J24" i="24"/>
  <c r="M29" i="25"/>
  <c r="L12" i="24"/>
  <c r="L15" i="24"/>
  <c r="L18" i="24"/>
  <c r="L21" i="24"/>
  <c r="L24" i="24"/>
  <c r="M21" i="25"/>
  <c r="M27" i="25"/>
  <c r="L22" i="24"/>
  <c r="I36" i="25"/>
  <c r="J33" i="25" s="1"/>
  <c r="M14" i="25"/>
  <c r="L12" i="23"/>
  <c r="L15" i="23"/>
  <c r="L18" i="23"/>
  <c r="L21" i="23"/>
  <c r="L13" i="23"/>
  <c r="L16" i="23"/>
  <c r="L19" i="23"/>
  <c r="L11" i="23"/>
  <c r="L14" i="23"/>
  <c r="L17" i="23"/>
  <c r="M20" i="25"/>
  <c r="M28" i="25"/>
  <c r="M32" i="25"/>
  <c r="M12" i="25"/>
  <c r="M22" i="25"/>
  <c r="M18" i="25"/>
  <c r="M26" i="25"/>
  <c r="M16" i="25"/>
  <c r="M24" i="25"/>
  <c r="M30" i="25"/>
  <c r="M34" i="25"/>
  <c r="K36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6" i="25"/>
  <c r="E15" i="25"/>
  <c r="E14" i="25"/>
  <c r="E13" i="25"/>
  <c r="E12" i="25"/>
  <c r="C35" i="25"/>
  <c r="G35" i="25" s="1"/>
  <c r="C33" i="25"/>
  <c r="C34" i="25"/>
  <c r="G34" i="25" s="1"/>
  <c r="C32" i="25"/>
  <c r="C31" i="25"/>
  <c r="G31" i="25" s="1"/>
  <c r="C30" i="25"/>
  <c r="G30" i="25" s="1"/>
  <c r="C29" i="25"/>
  <c r="C28" i="25"/>
  <c r="G28" i="25" s="1"/>
  <c r="C27" i="25"/>
  <c r="G27" i="25" s="1"/>
  <c r="C24" i="25"/>
  <c r="G24" i="25" s="1"/>
  <c r="C25" i="25"/>
  <c r="G25" i="25" s="1"/>
  <c r="C26" i="25"/>
  <c r="G26" i="25" s="1"/>
  <c r="C23" i="25"/>
  <c r="G23" i="25" s="1"/>
  <c r="C22" i="25"/>
  <c r="C21" i="25"/>
  <c r="C20" i="25"/>
  <c r="G20" i="25" s="1"/>
  <c r="C19" i="25"/>
  <c r="C18" i="25"/>
  <c r="G18" i="25" s="1"/>
  <c r="C15" i="25"/>
  <c r="C16" i="25"/>
  <c r="G16" i="25" s="1"/>
  <c r="C14" i="25"/>
  <c r="G14" i="25" s="1"/>
  <c r="C13" i="25"/>
  <c r="G13" i="25" s="1"/>
  <c r="C12" i="25"/>
  <c r="G33" i="25" l="1"/>
  <c r="G12" i="25"/>
  <c r="G32" i="25"/>
  <c r="G15" i="25"/>
  <c r="G19" i="25"/>
  <c r="G29" i="25"/>
  <c r="G22" i="25"/>
  <c r="L19" i="25"/>
  <c r="L11" i="25"/>
  <c r="G21" i="25"/>
  <c r="H22" i="23"/>
  <c r="J22" i="23"/>
  <c r="J11" i="25"/>
  <c r="J13" i="25"/>
  <c r="J20" i="25"/>
  <c r="J18" i="25"/>
  <c r="J34" i="25"/>
  <c r="J28" i="25"/>
  <c r="J35" i="25"/>
  <c r="J27" i="25"/>
  <c r="J25" i="25"/>
  <c r="D24" i="24"/>
  <c r="D21" i="24"/>
  <c r="D18" i="24"/>
  <c r="D15" i="24"/>
  <c r="D23" i="24"/>
  <c r="D20" i="24"/>
  <c r="D17" i="24"/>
  <c r="D14" i="24"/>
  <c r="D11" i="24"/>
  <c r="D22" i="24"/>
  <c r="D19" i="24"/>
  <c r="D16" i="24"/>
  <c r="D13" i="24"/>
  <c r="L20" i="25"/>
  <c r="L26" i="25"/>
  <c r="J17" i="25"/>
  <c r="N11" i="23"/>
  <c r="N20" i="23"/>
  <c r="N14" i="23"/>
  <c r="N13" i="23"/>
  <c r="N16" i="24"/>
  <c r="N13" i="24"/>
  <c r="N23" i="24"/>
  <c r="N20" i="24"/>
  <c r="N17" i="24"/>
  <c r="N19" i="23"/>
  <c r="N12" i="23"/>
  <c r="N21" i="23"/>
  <c r="N18" i="23"/>
  <c r="N15" i="23"/>
  <c r="N17" i="23"/>
  <c r="N19" i="24"/>
  <c r="N15" i="24"/>
  <c r="N21" i="24"/>
  <c r="N11" i="24"/>
  <c r="N24" i="24"/>
  <c r="N12" i="24"/>
  <c r="N22" i="24"/>
  <c r="N14" i="24"/>
  <c r="L35" i="25"/>
  <c r="L25" i="24"/>
  <c r="L22" i="25"/>
  <c r="L28" i="25"/>
  <c r="L34" i="25"/>
  <c r="L16" i="25"/>
  <c r="M36" i="25"/>
  <c r="N31" i="25" s="1"/>
  <c r="L21" i="25"/>
  <c r="J25" i="24"/>
  <c r="J14" i="25"/>
  <c r="J31" i="25"/>
  <c r="J32" i="25"/>
  <c r="J30" i="25"/>
  <c r="J29" i="25"/>
  <c r="J26" i="25"/>
  <c r="J24" i="25"/>
  <c r="J23" i="25"/>
  <c r="J12" i="25"/>
  <c r="J21" i="25"/>
  <c r="J16" i="25"/>
  <c r="L23" i="25"/>
  <c r="J22" i="25"/>
  <c r="J19" i="25"/>
  <c r="L33" i="25"/>
  <c r="L17" i="25"/>
  <c r="L22" i="23"/>
  <c r="J15" i="25"/>
  <c r="L32" i="25"/>
  <c r="L29" i="25"/>
  <c r="L14" i="25"/>
  <c r="L24" i="25"/>
  <c r="L27" i="25"/>
  <c r="L30" i="25"/>
  <c r="L15" i="25"/>
  <c r="L25" i="25"/>
  <c r="L18" i="25"/>
  <c r="L13" i="25"/>
  <c r="L31" i="25"/>
  <c r="L12" i="25"/>
  <c r="G36" i="25" l="1"/>
  <c r="N16" i="25"/>
  <c r="J36" i="25"/>
  <c r="N15" i="25"/>
  <c r="L36" i="25"/>
  <c r="N22" i="23"/>
  <c r="N25" i="24"/>
  <c r="N35" i="25"/>
  <c r="N19" i="25"/>
  <c r="N25" i="25"/>
  <c r="N30" i="25"/>
  <c r="N11" i="25"/>
  <c r="N13" i="25"/>
  <c r="N22" i="25"/>
  <c r="N32" i="25"/>
  <c r="N29" i="25"/>
  <c r="N12" i="25"/>
  <c r="N17" i="25"/>
  <c r="N28" i="25"/>
  <c r="N23" i="25"/>
  <c r="N14" i="25"/>
  <c r="N20" i="25"/>
  <c r="N18" i="25"/>
  <c r="N27" i="25"/>
  <c r="N26" i="25"/>
  <c r="N33" i="25"/>
  <c r="N24" i="25"/>
  <c r="N21" i="25"/>
  <c r="N34" i="25"/>
  <c r="E25" i="24"/>
  <c r="F11" i="24" l="1"/>
  <c r="N36" i="25"/>
  <c r="G25" i="24" l="1"/>
  <c r="H15" i="24" l="1"/>
  <c r="H23" i="24"/>
  <c r="H24" i="24"/>
  <c r="H14" i="24"/>
  <c r="H17" i="24"/>
  <c r="H19" i="24"/>
  <c r="H21" i="24"/>
  <c r="H22" i="24"/>
  <c r="H11" i="24"/>
  <c r="H13" i="24"/>
  <c r="H16" i="24"/>
  <c r="H18" i="24"/>
  <c r="H20" i="24"/>
  <c r="H12" i="24"/>
  <c r="H25" i="24" l="1"/>
  <c r="C36" i="25" l="1"/>
  <c r="D11" i="25" s="1"/>
  <c r="E36" i="25"/>
  <c r="F11" i="25" s="1"/>
  <c r="H32" i="25" l="1"/>
  <c r="F15" i="25"/>
  <c r="D27" i="25"/>
  <c r="F20" i="25"/>
  <c r="F22" i="25"/>
  <c r="F19" i="25"/>
  <c r="D29" i="25"/>
  <c r="F17" i="25"/>
  <c r="D13" i="25"/>
  <c r="D12" i="25"/>
  <c r="F13" i="25"/>
  <c r="F12" i="25"/>
  <c r="D22" i="25"/>
  <c r="D33" i="25"/>
  <c r="D20" i="25"/>
  <c r="D18" i="25"/>
  <c r="D34" i="25"/>
  <c r="D31" i="25"/>
  <c r="D14" i="25"/>
  <c r="D35" i="25"/>
  <c r="D32" i="25"/>
  <c r="D30" i="25"/>
  <c r="D21" i="25"/>
  <c r="F21" i="25"/>
  <c r="D19" i="25"/>
  <c r="D17" i="25"/>
  <c r="F26" i="25"/>
  <c r="F24" i="25"/>
  <c r="F18" i="25"/>
  <c r="F16" i="25"/>
  <c r="F27" i="25"/>
  <c r="F25" i="25"/>
  <c r="F23" i="25"/>
  <c r="F14" i="25"/>
  <c r="D28" i="25"/>
  <c r="D15" i="25"/>
  <c r="D24" i="25"/>
  <c r="D26" i="25"/>
  <c r="D16" i="25"/>
  <c r="D23" i="25"/>
  <c r="D25" i="25"/>
  <c r="F35" i="25"/>
  <c r="F34" i="25"/>
  <c r="F33" i="25"/>
  <c r="F32" i="25"/>
  <c r="F31" i="25"/>
  <c r="F30" i="25"/>
  <c r="F29" i="25"/>
  <c r="F28" i="25"/>
  <c r="C37" i="21"/>
  <c r="C32" i="22"/>
  <c r="D32" i="22"/>
  <c r="H11" i="25" l="1"/>
  <c r="H27" i="25"/>
  <c r="H26" i="25"/>
  <c r="H12" i="25"/>
  <c r="H28" i="25"/>
  <c r="H25" i="25"/>
  <c r="H19" i="25"/>
  <c r="H35" i="25"/>
  <c r="H16" i="25"/>
  <c r="H17" i="25"/>
  <c r="H33" i="25"/>
  <c r="H23" i="25"/>
  <c r="H31" i="25"/>
  <c r="H18" i="25"/>
  <c r="H34" i="25"/>
  <c r="H20" i="25"/>
  <c r="H15" i="25"/>
  <c r="H24" i="25"/>
  <c r="H13" i="25"/>
  <c r="H21" i="25"/>
  <c r="H29" i="25"/>
  <c r="H22" i="25"/>
  <c r="H14" i="25"/>
  <c r="H30" i="25"/>
  <c r="F36" i="25"/>
  <c r="D36" i="25"/>
  <c r="J20" i="22"/>
  <c r="E20" i="22"/>
  <c r="E18" i="22"/>
  <c r="E24" i="22"/>
  <c r="E25" i="22"/>
  <c r="J25" i="22"/>
  <c r="G25" i="22"/>
  <c r="F18" i="22"/>
  <c r="E30" i="22"/>
  <c r="H36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K10" i="22" l="1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37" i="21"/>
  <c r="I37" i="21"/>
  <c r="L32" i="21" s="1"/>
  <c r="H37" i="21"/>
  <c r="D25" i="24" l="1"/>
  <c r="J32" i="2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<sst xmlns="http://schemas.openxmlformats.org/spreadsheetml/2006/main" count="337" uniqueCount="92">
  <si>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</si>
  <si>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</si>
  <si>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</si>
  <si>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</si>
  <si>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</si>
  <si>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</si>
  <si>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</si>
  <si>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</si>
  <si>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</si>
  <si>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</si>
  <si>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</si>
  <si>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</si>
  <si>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</si>
  <si>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</si>
  <si>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</si>
  <si>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</si>
  <si>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</si>
  <si>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</si>
  <si>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</si>
  <si>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</si>
  <si>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</si>
  <si>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</si>
  <si>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</si>
  <si>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</si>
  <si>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</si>
  <si>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</si>
  <si>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</si>
  <si>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</si>
  <si>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</si>
  <si>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</si>
  <si>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</si>
  <si>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</si>
  <si>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</si>
  <si>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</si>
  <si>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</si>
  <si>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</si>
  <si>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</si>
  <si>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</si>
  <si>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</si>
  <si>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</si>
  <si>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</si>
  <si>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</si>
  <si>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</si>
  <si>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</si>
  <si>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</si>
  <si>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</si>
  <si>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</si>
  <si>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</si>
  <si>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</si>
  <si>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</si>
  <si>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</si>
  <si>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</si>
  <si>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</si>
  <si>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</si>
  <si>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</si>
  <si>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</si>
  <si>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</si>
  <si>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</si>
  <si>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</si>
  <si>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</si>
  <si>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</si>
  <si>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</si>
  <si>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</si>
  <si>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</si>
  <si>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</si>
  <si>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</si>
  <si>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</si>
  <si>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</si>
  <si>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</si>
  <si>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</si>
  <si>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</si>
  <si>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</si>
  <si>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</si>
  <si>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</si>
  <si>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</si>
  <si>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</si>
  <si>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</si>
  <si>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</si>
  <si>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</si>
  <si>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</si>
  <si>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*Podaci su dati na osnovu nerevidiranih izvještaja društava sa sjedištem u Republici Srpskoj.</t>
  </si>
  <si>
    <t>*Podaci su dati na osnovu nerevidiranih izvještaja društava sa sjedištem u Federaciji Bosne i Hercegovine.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</si>
  <si>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</si>
  <si>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</si>
  <si>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</si>
  <si>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Central osiguranje d.d.**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</si>
  <si>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</si>
  <si>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</si>
  <si>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</si>
  <si>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Central osiguranje d.d.***</t>
  </si>
  <si>
    <t>I-V-2024</t>
  </si>
  <si>
    <t>I-V-2023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</si>
</sst>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</numFmts>
  <fonts count="3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  <font>
      <b/>
      <sz val="11"/>
      <name val="Cambria"/>
      <family val="1"/>
      <charset val="238"/>
      <scheme val="major"/>
    </font>
    <font>
      <sz val="8"/>
      <name val="Calibri"/>
      <family val="2"/>
      <charset val="238"/>
      <scheme val="minor"/>
    </font>
    <font>
      <b/>
      <sz val="10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92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9" fontId="11" fillId="0" borderId="0" xfId="0" applyNumberFormat="1" applyFont="1" applyFill="1" applyBorder="1"/>
    <xf numFmtId="169" fontId="15" fillId="0" borderId="0" xfId="0" applyNumberFormat="1" applyFont="1" applyFill="1" applyBorder="1"/>
    <xf numFmtId="0" fontId="15" fillId="0" borderId="0" xfId="0" applyFont="1" applyFill="1" applyBorder="1"/>
    <xf numFmtId="169" fontId="18" fillId="0" borderId="0" xfId="1" applyNumberFormat="1" applyFont="1" applyFill="1" applyBorder="1" applyAlignment="1" applyProtection="1">
      <alignment vertical="center" wrapText="1"/>
    </xf>
    <xf numFmtId="169" fontId="19" fillId="0" borderId="0" xfId="1" applyNumberFormat="1" applyFont="1" applyFill="1" applyBorder="1" applyAlignment="1" applyProtection="1">
      <alignment vertical="center" wrapText="1"/>
    </xf>
    <xf numFmtId="169" fontId="20" fillId="0" borderId="0" xfId="1" applyNumberFormat="1" applyFont="1" applyFill="1" applyBorder="1" applyAlignment="1" applyProtection="1">
      <alignment vertical="center" wrapText="1"/>
    </xf>
    <xf numFmtId="169" fontId="10" fillId="0" borderId="0" xfId="1" applyNumberFormat="1" applyFont="1" applyFill="1" applyBorder="1" applyAlignment="1" applyProtection="1">
      <alignment horizontal="center" vertical="center" wrapText="1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166" fontId="21" fillId="0" borderId="6" xfId="6" applyNumberFormat="1" applyFont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9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29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31" fillId="0" borderId="0" xfId="0" applyFont="1"/>
    <xf numFmtId="165" fontId="3" fillId="0" borderId="4" xfId="6" applyNumberFormat="1" applyFont="1" applyBorder="1" applyAlignment="1">
      <alignment horizontal="right" vertical="center"/>
    </xf>
    <xf numFmtId="165" fontId="3" fillId="0" borderId="6" xfId="6" applyNumberFormat="1" applyFont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29" fillId="0" borderId="0" xfId="0" applyFont="1" applyBorder="1"/>
    <xf numFmtId="0" fontId="0" fillId="0" borderId="13" xfId="0" applyBorder="1"/>
    <xf numFmtId="0" fontId="0" fillId="0" borderId="10" xfId="0" applyBorder="1"/>
    <xf numFmtId="0" fontId="0" fillId="0" borderId="12" xfId="0" applyBorder="1"/>
    <xf numFmtId="1" fontId="33" fillId="3" borderId="3" xfId="6" applyNumberFormat="1" applyFont="1" applyFill="1" applyBorder="1" applyAlignment="1">
      <alignment horizontal="right" vertical="center"/>
    </xf>
    <xf numFmtId="169" fontId="22" fillId="3" borderId="2" xfId="6" applyNumberFormat="1" applyFont="1" applyFill="1" applyBorder="1" applyAlignment="1">
      <alignment horizontal="right" vertical="center"/>
    </xf>
    <xf numFmtId="1" fontId="22" fillId="3" borderId="2" xfId="6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Obično_12a Izvjestaji drustava za osiguranje" xfId="11" xr:uid="{00000000-0005-0000-0000-00000C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2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9" ht="15" customHeight="1" x14ac:dyDescent="0.25">
      <c r="A1" s="75"/>
      <c r="B1" s="1"/>
      <c r="C1" s="1"/>
      <c r="D1" s="1"/>
      <c r="E1" s="1"/>
      <c r="F1" s="1"/>
      <c r="G1" s="1"/>
      <c r="H1" s="1"/>
    </row>
    <row r="2" spans="1:19" ht="15" customHeight="1" x14ac:dyDescent="0.25">
      <c r="A2" s="75"/>
      <c r="B2" s="1"/>
      <c r="C2" s="1"/>
      <c r="D2" s="1"/>
      <c r="E2" s="1"/>
      <c r="F2" s="1"/>
      <c r="G2" s="1"/>
      <c r="H2" s="1"/>
    </row>
    <row r="3" spans="1:19" ht="15" customHeight="1" x14ac:dyDescent="0.25">
      <c r="A3" s="75"/>
      <c r="B3" s="1"/>
      <c r="C3" s="1"/>
      <c r="D3" s="1"/>
      <c r="E3" s="1"/>
      <c r="F3" s="1"/>
      <c r="G3" s="1"/>
      <c r="H3" s="1"/>
    </row>
    <row r="4" spans="1:19" ht="15" customHeight="1" x14ac:dyDescent="0.25">
      <c r="A4" s="75"/>
      <c r="B4" s="1"/>
      <c r="C4" s="1"/>
      <c r="D4" s="1"/>
      <c r="E4" s="1"/>
      <c r="F4" s="1"/>
      <c r="G4" s="1"/>
      <c r="H4" s="1"/>
    </row>
    <row r="5" spans="1:19" ht="15" customHeight="1" x14ac:dyDescent="0.25">
      <c r="A5" s="75"/>
      <c r="B5" s="1"/>
      <c r="C5" s="73" t="s">
        <v>58</v>
      </c>
      <c r="D5" s="1"/>
      <c r="E5" s="1"/>
      <c r="F5" s="1"/>
      <c r="G5" s="1"/>
      <c r="H5" s="1"/>
      <c r="I5" s="63"/>
    </row>
    <row r="6" spans="1:19" ht="15" customHeight="1" x14ac:dyDescent="0.25">
      <c r="A6" s="75"/>
      <c r="B6" s="1"/>
      <c r="C6" s="2"/>
      <c r="D6" s="2"/>
      <c r="E6" s="1"/>
      <c r="F6" s="1"/>
      <c r="G6" s="1"/>
      <c r="H6" s="1"/>
      <c r="I6" s="2"/>
      <c r="J6" s="2"/>
    </row>
    <row r="7" spans="1:19" ht="15" customHeight="1" thickBot="1" x14ac:dyDescent="0.3">
      <c r="A7" s="76"/>
      <c r="B7" s="74"/>
      <c r="C7" s="74"/>
      <c r="D7" s="74"/>
      <c r="E7" s="74"/>
      <c r="F7" s="74"/>
      <c r="G7" s="74"/>
      <c r="H7" s="74"/>
      <c r="O7" s="1"/>
      <c r="P7" s="1"/>
      <c r="Q7" s="1"/>
      <c r="R7" s="1"/>
      <c r="S7" s="1"/>
    </row>
    <row r="8" spans="1:19" ht="24.75" customHeight="1" x14ac:dyDescent="0.25">
      <c r="A8" s="81" t="s">
        <v>59</v>
      </c>
      <c r="B8" s="84" t="s">
        <v>10</v>
      </c>
      <c r="C8" s="80" t="s">
        <v>78</v>
      </c>
      <c r="D8" s="80"/>
      <c r="E8" s="80" t="s">
        <v>77</v>
      </c>
      <c r="F8" s="80"/>
      <c r="G8" s="80" t="s">
        <v>79</v>
      </c>
      <c r="H8" s="80"/>
      <c r="I8" s="80" t="s">
        <v>78</v>
      </c>
      <c r="J8" s="80"/>
      <c r="K8" s="80" t="s">
        <v>77</v>
      </c>
      <c r="L8" s="80"/>
      <c r="M8" s="80" t="s">
        <v>79</v>
      </c>
      <c r="N8" s="87"/>
      <c r="O8" s="1"/>
      <c r="P8" s="1"/>
      <c r="Q8" s="1"/>
      <c r="R8" s="1"/>
      <c r="S8" s="1"/>
    </row>
    <row r="9" spans="1:19" ht="21.75" customHeight="1" x14ac:dyDescent="0.25">
      <c r="A9" s="82"/>
      <c r="B9" s="85"/>
      <c r="C9" s="85" t="s">
        <v>91</v>
      </c>
      <c r="D9" s="85"/>
      <c r="E9" s="85" t="s">
        <v>91</v>
      </c>
      <c r="F9" s="85"/>
      <c r="G9" s="85" t="s">
        <v>91</v>
      </c>
      <c r="H9" s="85"/>
      <c r="I9" s="85" t="s">
        <v>90</v>
      </c>
      <c r="J9" s="85"/>
      <c r="K9" s="85" t="s">
        <v>90</v>
      </c>
      <c r="L9" s="85"/>
      <c r="M9" s="85" t="s">
        <v>90</v>
      </c>
      <c r="N9" s="88"/>
      <c r="O9" s="1"/>
      <c r="P9" s="1"/>
      <c r="Q9" s="1"/>
      <c r="R9" s="1"/>
      <c r="S9" s="1"/>
    </row>
    <row r="10" spans="1:19" ht="18.75" customHeight="1" thickBot="1" x14ac:dyDescent="0.3">
      <c r="A10" s="83"/>
      <c r="B10" s="86"/>
      <c r="C10" s="66" t="s">
        <v>26</v>
      </c>
      <c r="D10" s="64" t="s">
        <v>76</v>
      </c>
      <c r="E10" s="66" t="s">
        <v>26</v>
      </c>
      <c r="F10" s="64" t="s">
        <v>76</v>
      </c>
      <c r="G10" s="66" t="s">
        <v>26</v>
      </c>
      <c r="H10" s="72" t="s">
        <v>76</v>
      </c>
      <c r="I10" s="66" t="s">
        <v>26</v>
      </c>
      <c r="J10" s="72" t="s">
        <v>76</v>
      </c>
      <c r="K10" s="66" t="s">
        <v>26</v>
      </c>
      <c r="L10" s="72" t="s">
        <v>76</v>
      </c>
      <c r="M10" s="66" t="s">
        <v>26</v>
      </c>
      <c r="N10" s="65" t="s">
        <v>76</v>
      </c>
      <c r="O10" s="1"/>
      <c r="P10" s="1"/>
      <c r="Q10" s="1"/>
      <c r="R10" s="1"/>
      <c r="S10" s="1"/>
    </row>
    <row r="11" spans="1:19" x14ac:dyDescent="0.25">
      <c r="A11" s="15" t="s">
        <v>27</v>
      </c>
      <c r="B11" s="7" t="s">
        <v>63</v>
      </c>
      <c r="C11" s="60">
        <f>FBiH!C11</f>
        <v>34690431</v>
      </c>
      <c r="D11" s="68">
        <f>C11/C$36*100</f>
        <v>10.963744866845015</v>
      </c>
      <c r="E11" s="60">
        <f>FBiH!E11</f>
        <v>4140646</v>
      </c>
      <c r="F11" s="69">
        <f>E11/E$36*100</f>
        <v>5.1701381991755735</v>
      </c>
      <c r="G11" s="60">
        <f>C11+E11</f>
        <v>38831077</v>
      </c>
      <c r="H11" s="69">
        <f t="shared" ref="H11:H35" si="0">G11/G$36*100</f>
        <v>9.7935079320695095</v>
      </c>
      <c r="I11" s="60">
        <f>FBiH!I11</f>
        <v>40940828</v>
      </c>
      <c r="J11" s="68">
        <f t="shared" ref="J11:J35" si="1">I11/I$36*100</f>
        <v>11.262996806458487</v>
      </c>
      <c r="K11" s="60">
        <f>FBiH!K11</f>
        <v>3325694</v>
      </c>
      <c r="L11" s="69">
        <f>K11/K$36*100</f>
        <v>3.8928517918631016</v>
      </c>
      <c r="M11" s="60">
        <f t="shared" ref="M11:M35" si="2">I11+K11</f>
        <v>44266522</v>
      </c>
      <c r="N11" s="69">
        <f t="shared" ref="N11:N35" si="3">M11/M$36*100</f>
        <v>9.860465760532346</v>
      </c>
      <c r="O11" s="1"/>
      <c r="P11" s="1"/>
      <c r="Q11" s="1"/>
      <c r="R11" s="1"/>
      <c r="S11" s="1"/>
    </row>
    <row r="12" spans="1:19" x14ac:dyDescent="0.25">
      <c r="A12" s="15" t="s">
        <v>28</v>
      </c>
      <c r="B12" s="7" t="s">
        <v>84</v>
      </c>
      <c r="C12" s="60">
        <f>FBiH!C12</f>
        <v>43108343</v>
      </c>
      <c r="D12" s="68">
        <f t="shared" ref="D12:D27" si="4">C12/C$36*100</f>
        <v>13.624185709437977</v>
      </c>
      <c r="E12" s="60">
        <f>FBiH!E12</f>
        <v>0</v>
      </c>
      <c r="F12" s="69">
        <f t="shared" ref="F12:F35" si="5">E12/E$36*100</f>
        <v>0</v>
      </c>
      <c r="G12" s="60">
        <f>C12+E12</f>
        <v>43108343</v>
      </c>
      <c r="H12" s="69">
        <f t="shared" si="0"/>
        <v>10.872268598392806</v>
      </c>
      <c r="I12" s="60">
        <f>FBiH!I12</f>
        <v>51629047</v>
      </c>
      <c r="J12" s="68">
        <f t="shared" si="1"/>
        <v>14.203371545917321</v>
      </c>
      <c r="K12" s="60">
        <f>FBiH!K12</f>
        <v>0</v>
      </c>
      <c r="L12" s="69">
        <f t="shared" ref="L12:L35" si="6">K12/K$36*100</f>
        <v>0</v>
      </c>
      <c r="M12" s="60">
        <f t="shared" si="2"/>
        <v>51629047</v>
      </c>
      <c r="N12" s="69">
        <f t="shared" si="3"/>
        <v>11.500484501412043</v>
      </c>
      <c r="O12" s="1"/>
      <c r="P12" s="1"/>
      <c r="Q12" s="1"/>
      <c r="R12" s="1"/>
      <c r="S12" s="1"/>
    </row>
    <row r="13" spans="1:19" ht="14.25" customHeight="1" x14ac:dyDescent="0.25">
      <c r="A13" s="15" t="s">
        <v>29</v>
      </c>
      <c r="B13" s="7" t="s">
        <v>12</v>
      </c>
      <c r="C13" s="60">
        <f>RS!C11</f>
        <v>6898000.6399999997</v>
      </c>
      <c r="D13" s="68">
        <f t="shared" si="4"/>
        <v>2.1800801237751593</v>
      </c>
      <c r="E13" s="60">
        <f>RS!E11</f>
        <v>0</v>
      </c>
      <c r="F13" s="69">
        <f t="shared" si="5"/>
        <v>0</v>
      </c>
      <c r="G13" s="60">
        <f t="shared" ref="G13:G35" si="7">C13+E13</f>
        <v>6898000.6399999997</v>
      </c>
      <c r="H13" s="69">
        <f t="shared" si="0"/>
        <v>1.739730885735169</v>
      </c>
      <c r="I13" s="60">
        <f>RS!I11</f>
        <v>7379676.3899999997</v>
      </c>
      <c r="J13" s="68">
        <f t="shared" si="1"/>
        <v>2.0301805232973575</v>
      </c>
      <c r="K13" s="60">
        <f>RS!K11</f>
        <v>0</v>
      </c>
      <c r="L13" s="69">
        <f t="shared" si="6"/>
        <v>0</v>
      </c>
      <c r="M13" s="60">
        <f t="shared" si="2"/>
        <v>7379676.3899999997</v>
      </c>
      <c r="N13" s="69">
        <f t="shared" si="3"/>
        <v>1.6438392509672193</v>
      </c>
      <c r="O13" s="1"/>
      <c r="P13" s="1"/>
      <c r="Q13" s="1"/>
      <c r="R13" s="1"/>
      <c r="S13" s="1"/>
    </row>
    <row r="14" spans="1:19" ht="15.75" customHeight="1" x14ac:dyDescent="0.25">
      <c r="A14" s="15" t="s">
        <v>30</v>
      </c>
      <c r="B14" s="7" t="s">
        <v>1</v>
      </c>
      <c r="C14" s="60">
        <f>FBiH!C13</f>
        <v>9155704</v>
      </c>
      <c r="D14" s="68">
        <f t="shared" si="4"/>
        <v>2.8936164768997066</v>
      </c>
      <c r="E14" s="60">
        <f>FBiH!E13</f>
        <v>0</v>
      </c>
      <c r="F14" s="69">
        <f t="shared" si="5"/>
        <v>0</v>
      </c>
      <c r="G14" s="60">
        <f t="shared" si="7"/>
        <v>9155704</v>
      </c>
      <c r="H14" s="69">
        <f t="shared" si="0"/>
        <v>2.3091417152215619</v>
      </c>
      <c r="I14" s="60">
        <f>FBiH!I13</f>
        <v>11786376</v>
      </c>
      <c r="J14" s="68">
        <f t="shared" si="1"/>
        <v>3.2424824248234301</v>
      </c>
      <c r="K14" s="60">
        <f>FBiH!K13</f>
        <v>0</v>
      </c>
      <c r="L14" s="69">
        <f t="shared" si="6"/>
        <v>0</v>
      </c>
      <c r="M14" s="60">
        <f t="shared" si="2"/>
        <v>11786376</v>
      </c>
      <c r="N14" s="69">
        <f t="shared" si="3"/>
        <v>2.6254413434324069</v>
      </c>
      <c r="O14" s="1"/>
      <c r="P14" s="1"/>
      <c r="Q14" s="1"/>
      <c r="R14" s="1"/>
      <c r="S14" s="1"/>
    </row>
    <row r="15" spans="1:19" x14ac:dyDescent="0.25">
      <c r="A15" s="15" t="s">
        <v>31</v>
      </c>
      <c r="B15" s="7" t="s">
        <v>85</v>
      </c>
      <c r="C15" s="60">
        <f>FBiH!C14</f>
        <v>1994048</v>
      </c>
      <c r="D15" s="68">
        <f t="shared" si="4"/>
        <v>0.63020933710055571</v>
      </c>
      <c r="E15" s="60">
        <f>FBiH!E14</f>
        <v>0</v>
      </c>
      <c r="F15" s="69">
        <f t="shared" si="5"/>
        <v>0</v>
      </c>
      <c r="G15" s="60">
        <f t="shared" si="7"/>
        <v>1994048</v>
      </c>
      <c r="H15" s="69">
        <f t="shared" si="0"/>
        <v>0.50291484073252313</v>
      </c>
      <c r="I15" s="60">
        <f>FBiH!I14</f>
        <v>0</v>
      </c>
      <c r="J15" s="68">
        <f t="shared" si="1"/>
        <v>0</v>
      </c>
      <c r="K15" s="60">
        <f>FBiH!K14</f>
        <v>0</v>
      </c>
      <c r="L15" s="69">
        <f t="shared" si="6"/>
        <v>0</v>
      </c>
      <c r="M15" s="60">
        <f t="shared" si="2"/>
        <v>0</v>
      </c>
      <c r="N15" s="69">
        <f t="shared" si="3"/>
        <v>0</v>
      </c>
      <c r="O15" s="1"/>
      <c r="P15" s="1"/>
      <c r="Q15" s="1"/>
      <c r="R15" s="1"/>
      <c r="S15" s="1"/>
    </row>
    <row r="16" spans="1:19" ht="15" customHeight="1" x14ac:dyDescent="0.25">
      <c r="A16" s="15" t="s">
        <v>32</v>
      </c>
      <c r="B16" s="7" t="s">
        <v>2</v>
      </c>
      <c r="C16" s="60">
        <f>FBiH!C15</f>
        <v>18335122</v>
      </c>
      <c r="D16" s="68">
        <f t="shared" si="4"/>
        <v>5.7947276501256821</v>
      </c>
      <c r="E16" s="60">
        <f>FBiH!E15</f>
        <v>1718674</v>
      </c>
      <c r="F16" s="69">
        <f t="shared" si="5"/>
        <v>2.1459893213111867</v>
      </c>
      <c r="G16" s="60">
        <f t="shared" si="7"/>
        <v>20053796</v>
      </c>
      <c r="H16" s="69">
        <f t="shared" si="0"/>
        <v>5.0577276080728799</v>
      </c>
      <c r="I16" s="60">
        <f>FBiH!I15</f>
        <v>18909725</v>
      </c>
      <c r="J16" s="68">
        <f t="shared" si="1"/>
        <v>5.20214618732206</v>
      </c>
      <c r="K16" s="60">
        <f>FBiH!K15</f>
        <v>5604248</v>
      </c>
      <c r="L16" s="69">
        <f t="shared" si="6"/>
        <v>6.5599862371117741</v>
      </c>
      <c r="M16" s="60">
        <f t="shared" si="2"/>
        <v>24513973</v>
      </c>
      <c r="N16" s="69">
        <f t="shared" si="3"/>
        <v>5.4605417480305851</v>
      </c>
      <c r="O16" s="1"/>
      <c r="P16" s="1"/>
      <c r="Q16" s="1"/>
      <c r="R16" s="1"/>
      <c r="S16" s="1"/>
    </row>
    <row r="17" spans="1:19" ht="15.75" customHeight="1" x14ac:dyDescent="0.25">
      <c r="A17" s="15" t="s">
        <v>33</v>
      </c>
      <c r="B17" s="7" t="s">
        <v>13</v>
      </c>
      <c r="C17" s="60">
        <f>RS!C12</f>
        <v>10561973.270000001</v>
      </c>
      <c r="D17" s="68">
        <f t="shared" si="4"/>
        <v>3.3380611564819347</v>
      </c>
      <c r="E17" s="60">
        <f>RS!E12</f>
        <v>0</v>
      </c>
      <c r="F17" s="69">
        <f t="shared" si="5"/>
        <v>0</v>
      </c>
      <c r="G17" s="60">
        <f t="shared" si="7"/>
        <v>10561973.270000001</v>
      </c>
      <c r="H17" s="69">
        <f t="shared" si="0"/>
        <v>2.6638140631034046</v>
      </c>
      <c r="I17" s="60">
        <f>RS!I12</f>
        <v>11570150.359999999</v>
      </c>
      <c r="J17" s="68">
        <f t="shared" si="1"/>
        <v>3.1829978268862691</v>
      </c>
      <c r="K17" s="60">
        <f>RS!K12</f>
        <v>0</v>
      </c>
      <c r="L17" s="69">
        <f t="shared" si="6"/>
        <v>0</v>
      </c>
      <c r="M17" s="60">
        <f t="shared" si="2"/>
        <v>11570150.359999999</v>
      </c>
      <c r="N17" s="69">
        <f t="shared" si="3"/>
        <v>2.5772766035016481</v>
      </c>
      <c r="O17" s="1"/>
      <c r="P17" s="1"/>
      <c r="Q17" s="1"/>
      <c r="R17" s="1"/>
      <c r="S17" s="1"/>
    </row>
    <row r="18" spans="1:19" x14ac:dyDescent="0.25">
      <c r="A18" s="15" t="s">
        <v>34</v>
      </c>
      <c r="B18" s="7" t="s">
        <v>14</v>
      </c>
      <c r="C18" s="60">
        <f>RS!C13</f>
        <v>12699380.15</v>
      </c>
      <c r="D18" s="68">
        <f t="shared" si="4"/>
        <v>4.01357838222523</v>
      </c>
      <c r="E18" s="60">
        <f>RS!E13</f>
        <v>0</v>
      </c>
      <c r="F18" s="69">
        <f t="shared" si="5"/>
        <v>0</v>
      </c>
      <c r="G18" s="60">
        <f t="shared" si="7"/>
        <v>12699380.15</v>
      </c>
      <c r="H18" s="69">
        <f t="shared" si="0"/>
        <v>3.2028851590027005</v>
      </c>
      <c r="I18" s="60">
        <f>RS!I13</f>
        <v>14250469.280000001</v>
      </c>
      <c r="J18" s="68">
        <f t="shared" si="1"/>
        <v>3.9203650202476314</v>
      </c>
      <c r="K18" s="60">
        <f>RS!K13</f>
        <v>0</v>
      </c>
      <c r="L18" s="69">
        <f t="shared" si="6"/>
        <v>0</v>
      </c>
      <c r="M18" s="60">
        <f t="shared" si="2"/>
        <v>14250469.280000001</v>
      </c>
      <c r="N18" s="69">
        <f t="shared" si="3"/>
        <v>3.1743235758833284</v>
      </c>
      <c r="O18" s="1"/>
      <c r="P18" s="1"/>
      <c r="Q18" s="1"/>
      <c r="R18" s="1"/>
      <c r="S18" s="1"/>
    </row>
    <row r="19" spans="1:19" x14ac:dyDescent="0.25">
      <c r="A19" s="15" t="s">
        <v>35</v>
      </c>
      <c r="B19" s="7" t="s">
        <v>3</v>
      </c>
      <c r="C19" s="60">
        <f>FBiH!C16</f>
        <v>30831994</v>
      </c>
      <c r="D19" s="68">
        <f t="shared" si="4"/>
        <v>9.7443042997100946</v>
      </c>
      <c r="E19" s="60">
        <f>FBiH!E16</f>
        <v>0</v>
      </c>
      <c r="F19" s="69">
        <f t="shared" si="5"/>
        <v>0</v>
      </c>
      <c r="G19" s="60">
        <f t="shared" si="7"/>
        <v>30831994</v>
      </c>
      <c r="H19" s="69">
        <f t="shared" si="0"/>
        <v>7.7760752760094585</v>
      </c>
      <c r="I19" s="60">
        <f>FBiH!I16</f>
        <v>35640245</v>
      </c>
      <c r="J19" s="68">
        <f t="shared" si="1"/>
        <v>9.8047837629565784</v>
      </c>
      <c r="K19" s="60">
        <f>FBiH!K16</f>
        <v>0</v>
      </c>
      <c r="L19" s="69">
        <f t="shared" si="6"/>
        <v>0</v>
      </c>
      <c r="M19" s="60">
        <f t="shared" si="2"/>
        <v>35640245</v>
      </c>
      <c r="N19" s="69">
        <f t="shared" si="3"/>
        <v>7.9389434643065959</v>
      </c>
      <c r="O19" s="1"/>
      <c r="P19" s="1"/>
      <c r="Q19" s="1"/>
      <c r="R19" s="1"/>
      <c r="S19" s="1"/>
    </row>
    <row r="20" spans="1:19" x14ac:dyDescent="0.25">
      <c r="A20" s="15" t="s">
        <v>36</v>
      </c>
      <c r="B20" s="7" t="s">
        <v>23</v>
      </c>
      <c r="C20" s="60">
        <f>RS!C14</f>
        <v>4645732.6100000003</v>
      </c>
      <c r="D20" s="68">
        <f t="shared" si="4"/>
        <v>1.4682615807114647</v>
      </c>
      <c r="E20" s="60">
        <f>RS!E14</f>
        <v>0</v>
      </c>
      <c r="F20" s="69">
        <f t="shared" si="5"/>
        <v>0</v>
      </c>
      <c r="G20" s="60">
        <f t="shared" si="7"/>
        <v>4645732.6100000003</v>
      </c>
      <c r="H20" s="69">
        <f t="shared" si="0"/>
        <v>1.1716908899103931</v>
      </c>
      <c r="I20" s="60">
        <f>RS!I14</f>
        <v>5727271.21</v>
      </c>
      <c r="J20" s="68">
        <f t="shared" si="1"/>
        <v>1.5755967941818771</v>
      </c>
      <c r="K20" s="60">
        <f>RS!K14</f>
        <v>0</v>
      </c>
      <c r="L20" s="69">
        <f t="shared" si="6"/>
        <v>0</v>
      </c>
      <c r="M20" s="60">
        <f t="shared" si="2"/>
        <v>5727271.21</v>
      </c>
      <c r="N20" s="69">
        <f t="shared" si="3"/>
        <v>1.2757623394828186</v>
      </c>
      <c r="O20" s="1"/>
      <c r="P20" s="1"/>
      <c r="Q20" s="1"/>
      <c r="R20" s="1"/>
      <c r="S20" s="1"/>
    </row>
    <row r="21" spans="1:19" x14ac:dyDescent="0.25">
      <c r="A21" s="15" t="s">
        <v>37</v>
      </c>
      <c r="B21" s="7" t="s">
        <v>16</v>
      </c>
      <c r="C21" s="60">
        <f>RS!C15</f>
        <v>4834745.66</v>
      </c>
      <c r="D21" s="68">
        <f t="shared" si="4"/>
        <v>1.5279982515157051</v>
      </c>
      <c r="E21" s="60">
        <f>RS!E15</f>
        <v>9563088.0500000007</v>
      </c>
      <c r="F21" s="69">
        <f t="shared" si="5"/>
        <v>11.940766447888675</v>
      </c>
      <c r="G21" s="60">
        <f t="shared" si="7"/>
        <v>14397833.710000001</v>
      </c>
      <c r="H21" s="69">
        <f t="shared" si="0"/>
        <v>3.631248719769034</v>
      </c>
      <c r="I21" s="60">
        <f>RS!I15</f>
        <v>5518555.3899999997</v>
      </c>
      <c r="J21" s="68">
        <f t="shared" si="1"/>
        <v>1.5181781798314942</v>
      </c>
      <c r="K21" s="60">
        <f>RS!K15</f>
        <v>9896320.9700000007</v>
      </c>
      <c r="L21" s="69">
        <f t="shared" si="6"/>
        <v>11.58402150676427</v>
      </c>
      <c r="M21" s="60">
        <f t="shared" si="2"/>
        <v>15414876.359999999</v>
      </c>
      <c r="N21" s="69">
        <f t="shared" si="3"/>
        <v>3.4336978303969636</v>
      </c>
      <c r="O21" s="1"/>
      <c r="P21" s="1"/>
      <c r="Q21" s="1"/>
      <c r="R21" s="1"/>
      <c r="S21" s="1"/>
    </row>
    <row r="22" spans="1:19" x14ac:dyDescent="0.25">
      <c r="A22" s="15" t="s">
        <v>38</v>
      </c>
      <c r="B22" s="7" t="s">
        <v>4</v>
      </c>
      <c r="C22" s="60">
        <f>FBiH!C17</f>
        <v>10167993</v>
      </c>
      <c r="D22" s="68">
        <f t="shared" si="4"/>
        <v>3.2135455757198881</v>
      </c>
      <c r="E22" s="60">
        <f>FBiH!E17</f>
        <v>13473058</v>
      </c>
      <c r="F22" s="69">
        <f t="shared" si="5"/>
        <v>16.822875422218672</v>
      </c>
      <c r="G22" s="60">
        <f t="shared" si="7"/>
        <v>23641051</v>
      </c>
      <c r="H22" s="69">
        <f t="shared" si="0"/>
        <v>5.9624619860777957</v>
      </c>
      <c r="I22" s="60">
        <f>FBiH!I17</f>
        <v>10625285</v>
      </c>
      <c r="J22" s="68">
        <f t="shared" si="1"/>
        <v>2.9230613270134955</v>
      </c>
      <c r="K22" s="60">
        <f>FBiH!K17</f>
        <v>13984914</v>
      </c>
      <c r="L22" s="69">
        <f t="shared" si="6"/>
        <v>16.369875738402683</v>
      </c>
      <c r="M22" s="60">
        <f t="shared" si="2"/>
        <v>24610199</v>
      </c>
      <c r="N22" s="69">
        <f t="shared" si="3"/>
        <v>5.4819763025291968</v>
      </c>
      <c r="O22" s="8"/>
      <c r="P22" s="1"/>
      <c r="Q22" s="1"/>
      <c r="R22" s="1"/>
      <c r="S22" s="1"/>
    </row>
    <row r="23" spans="1:19" x14ac:dyDescent="0.25">
      <c r="A23" s="15" t="s">
        <v>39</v>
      </c>
      <c r="B23" s="7" t="s">
        <v>17</v>
      </c>
      <c r="C23" s="60">
        <f>RS!C16</f>
        <v>3080216.74</v>
      </c>
      <c r="D23" s="68">
        <f t="shared" si="4"/>
        <v>0.97348777453774193</v>
      </c>
      <c r="E23" s="60">
        <f>RS!E16</f>
        <v>0</v>
      </c>
      <c r="F23" s="69">
        <f t="shared" si="5"/>
        <v>0</v>
      </c>
      <c r="G23" s="60">
        <f t="shared" si="7"/>
        <v>3080216.74</v>
      </c>
      <c r="H23" s="69">
        <f t="shared" si="0"/>
        <v>0.77685527691347034</v>
      </c>
      <c r="I23" s="60">
        <f>RS!I16</f>
        <v>4443157.2</v>
      </c>
      <c r="J23" s="68">
        <f t="shared" si="1"/>
        <v>1.2223315403927111</v>
      </c>
      <c r="K23" s="60">
        <f>RS!K16</f>
        <v>0</v>
      </c>
      <c r="L23" s="69">
        <f t="shared" si="6"/>
        <v>0</v>
      </c>
      <c r="M23" s="60">
        <f t="shared" si="2"/>
        <v>4443157.2</v>
      </c>
      <c r="N23" s="69">
        <f t="shared" si="3"/>
        <v>0.989723101337457</v>
      </c>
      <c r="O23" s="1"/>
      <c r="P23" s="1"/>
      <c r="Q23" s="1"/>
      <c r="R23" s="1"/>
      <c r="S23" s="1"/>
    </row>
    <row r="24" spans="1:19" x14ac:dyDescent="0.25">
      <c r="A24" s="15" t="s">
        <v>40</v>
      </c>
      <c r="B24" s="7" t="s">
        <v>18</v>
      </c>
      <c r="C24" s="60">
        <f>RS!C17</f>
        <v>7899557.0800000001</v>
      </c>
      <c r="D24" s="68">
        <f t="shared" si="4"/>
        <v>2.4966172483183962</v>
      </c>
      <c r="E24" s="60">
        <f>RS!E17</f>
        <v>0</v>
      </c>
      <c r="F24" s="69">
        <f t="shared" si="5"/>
        <v>0</v>
      </c>
      <c r="G24" s="60">
        <f t="shared" si="7"/>
        <v>7899557.0800000001</v>
      </c>
      <c r="H24" s="69">
        <f t="shared" si="0"/>
        <v>1.9923314236897385</v>
      </c>
      <c r="I24" s="60">
        <f>RS!I17</f>
        <v>9515131.3300000001</v>
      </c>
      <c r="J24" s="68">
        <f t="shared" si="1"/>
        <v>2.6176533064456611</v>
      </c>
      <c r="K24" s="60">
        <f>RS!K17</f>
        <v>0</v>
      </c>
      <c r="L24" s="69">
        <f t="shared" si="6"/>
        <v>0</v>
      </c>
      <c r="M24" s="60">
        <f t="shared" si="2"/>
        <v>9515131.3300000001</v>
      </c>
      <c r="N24" s="69">
        <f t="shared" si="3"/>
        <v>2.1195165657341137</v>
      </c>
      <c r="O24" s="1"/>
      <c r="P24" s="1"/>
      <c r="Q24" s="1"/>
      <c r="R24" s="1"/>
      <c r="S24" s="1"/>
    </row>
    <row r="25" spans="1:19" x14ac:dyDescent="0.25">
      <c r="A25" s="15" t="s">
        <v>41</v>
      </c>
      <c r="B25" s="7" t="s">
        <v>19</v>
      </c>
      <c r="C25" s="60">
        <f>RS!C18</f>
        <v>6819275.9699999997</v>
      </c>
      <c r="D25" s="68">
        <f t="shared" si="4"/>
        <v>2.1551995681946718</v>
      </c>
      <c r="E25" s="60">
        <f>RS!E18</f>
        <v>0</v>
      </c>
      <c r="F25" s="69">
        <f t="shared" si="5"/>
        <v>0</v>
      </c>
      <c r="G25" s="60">
        <f t="shared" si="7"/>
        <v>6819275.9699999997</v>
      </c>
      <c r="H25" s="69">
        <f t="shared" si="0"/>
        <v>1.7198758948448947</v>
      </c>
      <c r="I25" s="60">
        <f>RS!I18</f>
        <v>8337511.0199999996</v>
      </c>
      <c r="J25" s="68">
        <f t="shared" si="1"/>
        <v>2.2936849247912732</v>
      </c>
      <c r="K25" s="60">
        <f>RS!K18</f>
        <v>0</v>
      </c>
      <c r="L25" s="69">
        <f t="shared" si="6"/>
        <v>0</v>
      </c>
      <c r="M25" s="60">
        <f t="shared" si="2"/>
        <v>8337511.0199999996</v>
      </c>
      <c r="N25" s="69">
        <f t="shared" si="3"/>
        <v>1.8571990349901695</v>
      </c>
      <c r="O25" s="1"/>
      <c r="P25" s="1"/>
      <c r="Q25" s="1"/>
      <c r="R25" s="1"/>
      <c r="S25" s="1"/>
    </row>
    <row r="26" spans="1:19" x14ac:dyDescent="0.25">
      <c r="A26" s="15" t="s">
        <v>42</v>
      </c>
      <c r="B26" s="7" t="s">
        <v>11</v>
      </c>
      <c r="C26" s="60">
        <f>RS!C19</f>
        <v>12553355.35</v>
      </c>
      <c r="D26" s="68">
        <f t="shared" si="4"/>
        <v>3.9674279423119274</v>
      </c>
      <c r="E26" s="60">
        <f>RS!E19</f>
        <v>0</v>
      </c>
      <c r="F26" s="69">
        <f t="shared" si="5"/>
        <v>0</v>
      </c>
      <c r="G26" s="60">
        <f t="shared" si="7"/>
        <v>12553355.35</v>
      </c>
      <c r="H26" s="69">
        <f t="shared" si="0"/>
        <v>3.1660565375076311</v>
      </c>
      <c r="I26" s="60">
        <f>RS!I19</f>
        <v>13819481.73</v>
      </c>
      <c r="J26" s="68">
        <f t="shared" si="1"/>
        <v>3.8017985027538144</v>
      </c>
      <c r="K26" s="60">
        <f>RS!K19</f>
        <v>0</v>
      </c>
      <c r="L26" s="69">
        <f t="shared" si="6"/>
        <v>0</v>
      </c>
      <c r="M26" s="60">
        <f t="shared" si="2"/>
        <v>13819481.73</v>
      </c>
      <c r="N26" s="69">
        <f t="shared" si="3"/>
        <v>3.0783201451193136</v>
      </c>
      <c r="O26" s="1"/>
      <c r="P26" s="1"/>
      <c r="Q26" s="1"/>
      <c r="R26" s="1"/>
      <c r="S26" s="1"/>
    </row>
    <row r="27" spans="1:19" x14ac:dyDescent="0.25">
      <c r="A27" s="15" t="s">
        <v>43</v>
      </c>
      <c r="B27" s="7" t="s">
        <v>15</v>
      </c>
      <c r="C27" s="60">
        <f>RS!C20</f>
        <v>5079621.9800000004</v>
      </c>
      <c r="D27" s="68">
        <f t="shared" si="4"/>
        <v>1.6053902417279891</v>
      </c>
      <c r="E27" s="60">
        <f>RS!E20</f>
        <v>0</v>
      </c>
      <c r="F27" s="69">
        <f t="shared" si="5"/>
        <v>0</v>
      </c>
      <c r="G27" s="60">
        <f t="shared" si="7"/>
        <v>5079621.9800000004</v>
      </c>
      <c r="H27" s="69">
        <f t="shared" si="0"/>
        <v>1.2811212563855656</v>
      </c>
      <c r="I27" s="60">
        <f>RS!I20</f>
        <v>5783565.6399999997</v>
      </c>
      <c r="J27" s="68">
        <f t="shared" si="1"/>
        <v>1.5910836325357911</v>
      </c>
      <c r="K27" s="60">
        <f>RS!K20</f>
        <v>0</v>
      </c>
      <c r="L27" s="69">
        <f t="shared" si="6"/>
        <v>0</v>
      </c>
      <c r="M27" s="60">
        <f t="shared" si="2"/>
        <v>5783565.6399999997</v>
      </c>
      <c r="N27" s="69">
        <f t="shared" si="3"/>
        <v>1.2883020483744203</v>
      </c>
      <c r="O27" s="1"/>
      <c r="P27" s="1"/>
      <c r="Q27" s="1"/>
      <c r="R27" s="1"/>
      <c r="S27" s="1"/>
    </row>
    <row r="28" spans="1:19" x14ac:dyDescent="0.25">
      <c r="A28" s="15" t="s">
        <v>44</v>
      </c>
      <c r="B28" s="7" t="s">
        <v>66</v>
      </c>
      <c r="C28" s="60">
        <f>RS!C21</f>
        <v>7768607.6899999995</v>
      </c>
      <c r="D28" s="68">
        <f t="shared" ref="D28:D35" si="8">C28/C$36*100</f>
        <v>2.4552313196619036</v>
      </c>
      <c r="E28" s="60">
        <f>RS!E21</f>
        <v>0</v>
      </c>
      <c r="F28" s="69">
        <f t="shared" si="5"/>
        <v>0</v>
      </c>
      <c r="G28" s="60">
        <f t="shared" si="7"/>
        <v>7768607.6899999995</v>
      </c>
      <c r="H28" s="69">
        <f t="shared" si="0"/>
        <v>1.9593049410695249</v>
      </c>
      <c r="I28" s="60">
        <f>RS!I21</f>
        <v>10469783.140000001</v>
      </c>
      <c r="J28" s="68">
        <f t="shared" si="1"/>
        <v>2.8802821005508958</v>
      </c>
      <c r="K28" s="60">
        <f>RS!K21</f>
        <v>0</v>
      </c>
      <c r="L28" s="69">
        <f t="shared" si="6"/>
        <v>0</v>
      </c>
      <c r="M28" s="60">
        <f t="shared" si="2"/>
        <v>10469783.140000001</v>
      </c>
      <c r="N28" s="69">
        <f t="shared" si="3"/>
        <v>2.3321673695568137</v>
      </c>
      <c r="O28" s="1"/>
      <c r="P28" s="1"/>
      <c r="Q28" s="1"/>
      <c r="R28" s="1"/>
      <c r="S28" s="1"/>
    </row>
    <row r="29" spans="1:19" x14ac:dyDescent="0.25">
      <c r="A29" s="15" t="s">
        <v>45</v>
      </c>
      <c r="B29" s="7" t="s">
        <v>5</v>
      </c>
      <c r="C29" s="60">
        <f>FBiH!C18</f>
        <v>27846536</v>
      </c>
      <c r="D29" s="68">
        <f t="shared" si="8"/>
        <v>8.8007645719194123</v>
      </c>
      <c r="E29" s="60">
        <f>FBiH!E18</f>
        <v>1777089</v>
      </c>
      <c r="F29" s="69">
        <f t="shared" si="5"/>
        <v>2.2189280905044098</v>
      </c>
      <c r="G29" s="60">
        <f t="shared" si="7"/>
        <v>29623625</v>
      </c>
      <c r="H29" s="69">
        <f t="shared" si="0"/>
        <v>7.4713149577116456</v>
      </c>
      <c r="I29" s="60">
        <f>FBiH!I18</f>
        <v>31632420</v>
      </c>
      <c r="J29" s="68">
        <f t="shared" si="1"/>
        <v>8.7022139718462359</v>
      </c>
      <c r="K29" s="60">
        <f>FBiH!K18</f>
        <v>1640489</v>
      </c>
      <c r="L29" s="69">
        <f t="shared" si="6"/>
        <v>1.9202550033712387</v>
      </c>
      <c r="M29" s="60">
        <f t="shared" si="2"/>
        <v>33272909</v>
      </c>
      <c r="N29" s="69">
        <f t="shared" si="3"/>
        <v>7.4116141301502863</v>
      </c>
      <c r="O29" s="1"/>
      <c r="P29" s="1"/>
      <c r="Q29" s="1"/>
      <c r="R29" s="1"/>
      <c r="S29" s="1"/>
    </row>
    <row r="30" spans="1:19" x14ac:dyDescent="0.25">
      <c r="A30" s="15" t="s">
        <v>46</v>
      </c>
      <c r="B30" s="7" t="s">
        <v>22</v>
      </c>
      <c r="C30" s="60">
        <f>RS!C22</f>
        <v>1435323.88</v>
      </c>
      <c r="D30" s="68">
        <f t="shared" si="8"/>
        <v>0.45362725016619332</v>
      </c>
      <c r="E30" s="60">
        <f>RS!E22</f>
        <v>0</v>
      </c>
      <c r="F30" s="69">
        <f t="shared" si="5"/>
        <v>0</v>
      </c>
      <c r="G30" s="60">
        <f t="shared" si="7"/>
        <v>1435323.88</v>
      </c>
      <c r="H30" s="69">
        <f t="shared" si="0"/>
        <v>0.36200015270935659</v>
      </c>
      <c r="I30" s="60">
        <f>RS!I22</f>
        <v>1744491.18</v>
      </c>
      <c r="J30" s="68">
        <f t="shared" si="1"/>
        <v>0.47991698138677108</v>
      </c>
      <c r="K30" s="60">
        <f>RS!K22</f>
        <v>0</v>
      </c>
      <c r="L30" s="69">
        <f t="shared" si="6"/>
        <v>0</v>
      </c>
      <c r="M30" s="60">
        <f t="shared" si="2"/>
        <v>1744491.18</v>
      </c>
      <c r="N30" s="69">
        <f t="shared" si="3"/>
        <v>0.38858927181902087</v>
      </c>
      <c r="O30" s="1"/>
      <c r="P30" s="1"/>
      <c r="Q30" s="1"/>
      <c r="R30" s="1"/>
      <c r="S30" s="1"/>
    </row>
    <row r="31" spans="1:19" x14ac:dyDescent="0.25">
      <c r="A31" s="15" t="s">
        <v>47</v>
      </c>
      <c r="B31" s="7" t="s">
        <v>20</v>
      </c>
      <c r="C31" s="60">
        <f>RS!C23</f>
        <v>6993819.4298999999</v>
      </c>
      <c r="D31" s="68">
        <f t="shared" si="8"/>
        <v>2.2103631942251467</v>
      </c>
      <c r="E31" s="60">
        <f>RS!E23</f>
        <v>0</v>
      </c>
      <c r="F31" s="69">
        <f t="shared" si="5"/>
        <v>0</v>
      </c>
      <c r="G31" s="60">
        <f t="shared" si="7"/>
        <v>6993819.4298999999</v>
      </c>
      <c r="H31" s="69">
        <f t="shared" si="0"/>
        <v>1.7638971502692935</v>
      </c>
      <c r="I31" s="60">
        <f>RS!I23</f>
        <v>6809652.6900000004</v>
      </c>
      <c r="J31" s="68">
        <f t="shared" si="1"/>
        <v>1.8733645665535017</v>
      </c>
      <c r="K31" s="60">
        <f>RS!K23</f>
        <v>0</v>
      </c>
      <c r="L31" s="69">
        <f t="shared" si="6"/>
        <v>0</v>
      </c>
      <c r="M31" s="60">
        <f t="shared" si="2"/>
        <v>6809652.6900000004</v>
      </c>
      <c r="N31" s="69">
        <f t="shared" si="3"/>
        <v>1.5168652100307762</v>
      </c>
      <c r="O31" s="1"/>
      <c r="P31" s="1"/>
      <c r="Q31" s="1"/>
      <c r="R31" s="1"/>
      <c r="S31" s="1"/>
    </row>
    <row r="32" spans="1:19" x14ac:dyDescent="0.25">
      <c r="A32" s="15" t="s">
        <v>48</v>
      </c>
      <c r="B32" s="7" t="s">
        <v>6</v>
      </c>
      <c r="C32" s="60">
        <f>FBiH!C19</f>
        <v>17796334</v>
      </c>
      <c r="D32" s="68">
        <f t="shared" si="8"/>
        <v>5.6244462786051699</v>
      </c>
      <c r="E32" s="60">
        <f>FBiH!E19</f>
        <v>11680327</v>
      </c>
      <c r="F32" s="69">
        <f t="shared" si="5"/>
        <v>14.584416248469884</v>
      </c>
      <c r="G32" s="60">
        <f t="shared" si="7"/>
        <v>29476661</v>
      </c>
      <c r="H32" s="69">
        <f t="shared" si="0"/>
        <v>7.4342494624711017</v>
      </c>
      <c r="I32" s="60">
        <f>FBiH!I19</f>
        <v>21183329</v>
      </c>
      <c r="J32" s="68">
        <f t="shared" si="1"/>
        <v>5.8276243674690571</v>
      </c>
      <c r="K32" s="60">
        <f>FBiH!K19</f>
        <v>13387567</v>
      </c>
      <c r="L32" s="69">
        <f t="shared" si="6"/>
        <v>15.670658270014417</v>
      </c>
      <c r="M32" s="60">
        <f t="shared" si="2"/>
        <v>34570896</v>
      </c>
      <c r="N32" s="69">
        <f t="shared" si="3"/>
        <v>7.700743607526352</v>
      </c>
      <c r="O32" s="1"/>
      <c r="P32" s="1"/>
      <c r="Q32" s="1"/>
      <c r="R32" s="1"/>
      <c r="S32" s="1"/>
    </row>
    <row r="33" spans="1:35" x14ac:dyDescent="0.25">
      <c r="A33" s="15" t="s">
        <v>49</v>
      </c>
      <c r="B33" s="7" t="s">
        <v>7</v>
      </c>
      <c r="C33" s="60">
        <f>FBiH!C20</f>
        <v>15013269</v>
      </c>
      <c r="D33" s="68">
        <f t="shared" si="8"/>
        <v>4.7448718908483265</v>
      </c>
      <c r="E33" s="60">
        <f>FBiH!E20</f>
        <v>19003981</v>
      </c>
      <c r="F33" s="69">
        <f t="shared" si="5"/>
        <v>23.72895632819295</v>
      </c>
      <c r="G33" s="60">
        <f t="shared" si="7"/>
        <v>34017250</v>
      </c>
      <c r="H33" s="69">
        <f t="shared" si="0"/>
        <v>8.5794222937002633</v>
      </c>
      <c r="I33" s="60">
        <f>FBiH!I20</f>
        <v>16180735</v>
      </c>
      <c r="J33" s="68">
        <f t="shared" si="1"/>
        <v>4.4513893717819064</v>
      </c>
      <c r="K33" s="60">
        <f>FBiH!K20</f>
        <v>18165910</v>
      </c>
      <c r="L33" s="69">
        <f t="shared" si="6"/>
        <v>21.263891174089931</v>
      </c>
      <c r="M33" s="60">
        <f t="shared" si="2"/>
        <v>34346645</v>
      </c>
      <c r="N33" s="69">
        <f t="shared" si="3"/>
        <v>7.6507912008912617</v>
      </c>
      <c r="O33" s="1"/>
      <c r="P33" s="1"/>
      <c r="Q33" s="1"/>
      <c r="R33" s="1"/>
      <c r="S33" s="1"/>
    </row>
    <row r="34" spans="1:35" x14ac:dyDescent="0.25">
      <c r="A34" s="15" t="s">
        <v>50</v>
      </c>
      <c r="B34" s="7" t="s">
        <v>68</v>
      </c>
      <c r="C34" s="60">
        <f>FBiH!C21</f>
        <v>601879</v>
      </c>
      <c r="D34" s="68">
        <f t="shared" si="8"/>
        <v>0.19022098044016261</v>
      </c>
      <c r="E34" s="60">
        <f>FBiH!E21</f>
        <v>17804798</v>
      </c>
      <c r="F34" s="69">
        <f t="shared" si="5"/>
        <v>22.23161947879748</v>
      </c>
      <c r="G34" s="60">
        <f t="shared" si="7"/>
        <v>18406677</v>
      </c>
      <c r="H34" s="69">
        <f t="shared" si="0"/>
        <v>4.6423110335709055</v>
      </c>
      <c r="I34" s="60">
        <f>FBiH!I21</f>
        <v>967867</v>
      </c>
      <c r="J34" s="68">
        <f t="shared" si="1"/>
        <v>0.26626434936969418</v>
      </c>
      <c r="K34" s="60">
        <f>FBiH!K21</f>
        <v>18335524</v>
      </c>
      <c r="L34" s="69">
        <f t="shared" si="6"/>
        <v>21.462430836435615</v>
      </c>
      <c r="M34" s="60">
        <f t="shared" si="2"/>
        <v>19303391</v>
      </c>
      <c r="N34" s="69">
        <f t="shared" si="3"/>
        <v>4.2998730737795077</v>
      </c>
      <c r="O34" s="1"/>
      <c r="P34" s="1"/>
      <c r="Q34" s="1"/>
      <c r="R34" s="1"/>
      <c r="S34" s="1"/>
    </row>
    <row r="35" spans="1:35" x14ac:dyDescent="0.25">
      <c r="A35" s="15" t="s">
        <v>51</v>
      </c>
      <c r="B35" s="7" t="s">
        <v>25</v>
      </c>
      <c r="C35" s="60">
        <f>RS!C24</f>
        <v>15599154.899999999</v>
      </c>
      <c r="D35" s="68">
        <f t="shared" si="8"/>
        <v>4.9300383284945424</v>
      </c>
      <c r="E35" s="60">
        <f>RS!E24</f>
        <v>926062.73</v>
      </c>
      <c r="F35" s="69">
        <f t="shared" si="5"/>
        <v>1.1563104634411674</v>
      </c>
      <c r="G35" s="60">
        <f t="shared" si="7"/>
        <v>16525217.629999999</v>
      </c>
      <c r="H35" s="69">
        <f t="shared" si="0"/>
        <v>4.1677919450593635</v>
      </c>
      <c r="I35" s="60">
        <f>RS!I24</f>
        <v>18633777.990000002</v>
      </c>
      <c r="J35" s="68">
        <f t="shared" si="1"/>
        <v>5.1262319851866813</v>
      </c>
      <c r="K35" s="60">
        <f>RS!K24</f>
        <v>1090122.02</v>
      </c>
      <c r="L35" s="69">
        <f t="shared" si="6"/>
        <v>1.2760294419469813</v>
      </c>
      <c r="M35" s="60">
        <f t="shared" si="2"/>
        <v>19723900.010000002</v>
      </c>
      <c r="N35" s="69">
        <f t="shared" si="3"/>
        <v>4.3935423865640182</v>
      </c>
      <c r="O35" s="1"/>
      <c r="P35" s="1"/>
      <c r="Q35" s="1"/>
      <c r="R35" s="1"/>
      <c r="S35" s="1"/>
    </row>
    <row r="36" spans="1:35" x14ac:dyDescent="0.25">
      <c r="A36" s="3"/>
      <c r="B36" s="4" t="s">
        <v>56</v>
      </c>
      <c r="C36" s="10">
        <f t="shared" ref="C36:L36" si="9">SUM(C11:C35)</f>
        <v>316410418.34990001</v>
      </c>
      <c r="D36" s="10">
        <f t="shared" si="9"/>
        <v>100</v>
      </c>
      <c r="E36" s="10">
        <f t="shared" si="9"/>
        <v>80087723.780000001</v>
      </c>
      <c r="F36" s="26">
        <f t="shared" si="9"/>
        <v>100.00000000000001</v>
      </c>
      <c r="G36" s="10">
        <f>SUM(G11:G35)</f>
        <v>396498142.12990004</v>
      </c>
      <c r="H36" s="26">
        <f t="shared" si="9"/>
        <v>99.999999999999986</v>
      </c>
      <c r="I36" s="10">
        <f t="shared" si="9"/>
        <v>363498531.55000001</v>
      </c>
      <c r="J36" s="10">
        <f t="shared" si="9"/>
        <v>99.999999999999972</v>
      </c>
      <c r="K36" s="10">
        <f t="shared" si="9"/>
        <v>85430788.989999995</v>
      </c>
      <c r="L36" s="26">
        <f t="shared" si="9"/>
        <v>100.00000000000001</v>
      </c>
      <c r="M36" s="10">
        <f>SUM(M11:M35)+0.6</f>
        <v>448929321.14000005</v>
      </c>
      <c r="N36" s="26">
        <f>SUM(N11:N35)</f>
        <v>99.999999866348659</v>
      </c>
      <c r="O36" s="1"/>
      <c r="P36" s="1"/>
      <c r="Q36" s="1"/>
      <c r="R36" s="1"/>
      <c r="S36" s="1"/>
    </row>
    <row r="37" spans="1:35" x14ac:dyDescent="0.25">
      <c r="A37" s="18"/>
      <c r="B37" s="18"/>
      <c r="C37" s="19"/>
      <c r="D37" s="18"/>
      <c r="E37" s="51"/>
      <c r="F37" s="18"/>
      <c r="G37" s="51"/>
      <c r="H37" s="18"/>
      <c r="I37" s="19"/>
      <c r="J37" s="18"/>
      <c r="K37" s="51"/>
      <c r="L37" s="18"/>
      <c r="M37" s="51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</row>
    <row r="38" spans="1:35" x14ac:dyDescent="0.25">
      <c r="C38" s="59"/>
      <c r="D38" s="21"/>
      <c r="E38" s="59"/>
      <c r="F38" s="18"/>
      <c r="G38" s="59"/>
      <c r="H38" s="18"/>
      <c r="I38" s="59"/>
      <c r="J38" s="21"/>
      <c r="K38" s="59"/>
      <c r="L38" s="18"/>
      <c r="M38" s="59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</row>
    <row r="39" spans="1:35" x14ac:dyDescent="0.25">
      <c r="A39" s="18" t="s">
        <v>82</v>
      </c>
      <c r="B39" s="46"/>
      <c r="C39" s="35"/>
      <c r="D39" s="21"/>
      <c r="E39" s="20"/>
      <c r="F39" s="18"/>
      <c r="G39" s="20"/>
      <c r="H39" s="18"/>
      <c r="I39" s="35"/>
      <c r="J39" s="21"/>
      <c r="K39" s="20"/>
      <c r="L39" s="18"/>
      <c r="M39" s="20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</row>
    <row r="40" spans="1:35" x14ac:dyDescent="0.25">
      <c r="A40" s="18" t="s">
        <v>83</v>
      </c>
      <c r="B40" s="62"/>
      <c r="C40" s="22"/>
      <c r="D40" s="21"/>
      <c r="E40" s="21"/>
      <c r="F40" s="18"/>
      <c r="G40" s="21"/>
      <c r="H40" s="18"/>
      <c r="I40" s="22"/>
      <c r="J40" s="21"/>
      <c r="K40" s="21"/>
      <c r="L40" s="18"/>
      <c r="M40" s="21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</row>
    <row r="41" spans="1:35" x14ac:dyDescent="0.25">
      <c r="A41" s="18"/>
      <c r="B41" s="46"/>
      <c r="C41" s="38"/>
      <c r="D41" s="21"/>
      <c r="E41" s="21"/>
      <c r="F41" s="18"/>
      <c r="G41" s="21"/>
      <c r="H41" s="18"/>
      <c r="I41" s="38"/>
      <c r="J41" s="21"/>
      <c r="K41" s="21"/>
      <c r="L41" s="18"/>
      <c r="M41" s="21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</row>
    <row r="42" spans="1:35" x14ac:dyDescent="0.25">
      <c r="A42" s="18"/>
      <c r="B42" s="17"/>
      <c r="C42" s="54"/>
      <c r="D42" s="21"/>
      <c r="E42" s="20"/>
      <c r="F42" s="18"/>
      <c r="G42" s="20"/>
      <c r="H42" s="18"/>
      <c r="I42" s="54"/>
      <c r="J42" s="21"/>
      <c r="K42" s="20"/>
      <c r="L42" s="18"/>
      <c r="M42" s="20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</row>
    <row r="43" spans="1:35" x14ac:dyDescent="0.25">
      <c r="A43" s="18"/>
      <c r="B43" s="46"/>
      <c r="C43" s="11"/>
      <c r="D43" s="18"/>
      <c r="E43" s="18"/>
      <c r="F43" s="18"/>
      <c r="G43" s="18"/>
      <c r="H43" s="18"/>
      <c r="I43" s="11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</row>
    <row r="44" spans="1:35" x14ac:dyDescent="0.25">
      <c r="A44" s="18"/>
      <c r="B44" s="17"/>
      <c r="C44" s="25"/>
      <c r="D44" s="18"/>
      <c r="E44" s="18"/>
      <c r="F44" s="18"/>
      <c r="G44" s="18"/>
      <c r="H44" s="18"/>
      <c r="I44" s="25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</row>
    <row r="45" spans="1:35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35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pans="1:35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35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pans="1:28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pans="1:28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1:28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pans="1:28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1:28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pans="1:28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1:28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1:28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1:28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pans="1:28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pans="1:28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1:28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pans="1:28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pans="1:28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pans="1:28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spans="1:28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pans="1:28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spans="1:28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1:28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1:28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pans="1:28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spans="1:28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pans="1:28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pans="1:28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x14ac:dyDescent="0.25">
      <c r="A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pans="1:2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pans="1:2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2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1:2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pans="1:2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1:2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1:2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pans="1:2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pans="1:2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pans="1:2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pans="1:2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1:2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spans="1:2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spans="1:2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 spans="1:2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 spans="1:2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spans="1:2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pans="1:2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pans="1:2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pans="1:2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pans="1:2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 spans="1:2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spans="1:2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spans="1:2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 spans="1:2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spans="1:28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</row>
    <row r="102" spans="1:28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  <row r="103" spans="1:28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</row>
    <row r="104" spans="1:28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 spans="1:28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</row>
    <row r="106" spans="1:28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 spans="1:28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 spans="1:28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 spans="1:28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 spans="1:28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</row>
    <row r="111" spans="1:28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</row>
    <row r="112" spans="1:28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 spans="1:28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spans="1:28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</row>
    <row r="115" spans="1:28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</row>
    <row r="116" spans="1:28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</row>
    <row r="117" spans="1:28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 spans="1:28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</row>
    <row r="119" spans="1:28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</row>
    <row r="120" spans="1:28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</row>
    <row r="121" spans="1:28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 spans="1:28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</row>
    <row r="123" spans="1:28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</row>
    <row r="124" spans="1:28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</row>
    <row r="125" spans="1:28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</row>
    <row r="126" spans="1:28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</row>
    <row r="127" spans="1:28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</row>
    <row r="128" spans="1:28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</row>
    <row r="129" spans="1:28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</row>
    <row r="130" spans="1:28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</row>
    <row r="131" spans="1:28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</row>
    <row r="132" spans="1:28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 spans="1:28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</row>
    <row r="134" spans="1:28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</row>
    <row r="135" spans="1:28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</row>
    <row r="136" spans="1:28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 spans="1:28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</row>
    <row r="138" spans="1:28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</row>
    <row r="139" spans="1:28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</row>
    <row r="140" spans="1:28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</row>
    <row r="141" spans="1:28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 spans="1:28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 spans="1:28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 spans="1:28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 spans="1:28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</row>
    <row r="146" spans="1:28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</row>
    <row r="147" spans="1:28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</row>
    <row r="148" spans="1:28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 spans="1:28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 spans="1:28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  <row r="151" spans="1:28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</row>
    <row r="152" spans="1:28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</row>
    <row r="153" spans="1:28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</row>
    <row r="154" spans="1:28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</row>
    <row r="155" spans="1:28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</row>
    <row r="156" spans="1:28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</row>
    <row r="157" spans="1:28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</row>
    <row r="158" spans="1:28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</row>
    <row r="159" spans="1:28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</row>
    <row r="160" spans="1:28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</row>
    <row r="161" spans="1:28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</row>
    <row r="162" spans="1:28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</row>
    <row r="163" spans="1:28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</row>
    <row r="164" spans="1:28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</row>
    <row r="165" spans="1:28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</row>
    <row r="166" spans="1:28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</row>
    <row r="167" spans="1:28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</row>
    <row r="168" spans="1:28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</row>
    <row r="169" spans="1:28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</row>
    <row r="170" spans="1:28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</row>
    <row r="171" spans="1:28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</row>
    <row r="172" spans="1:28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</row>
    <row r="173" spans="1:28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</row>
    <row r="174" spans="1:28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</row>
    <row r="175" spans="1:28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</row>
    <row r="176" spans="1:28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</row>
    <row r="177" spans="1:28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</row>
    <row r="178" spans="1:28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</row>
    <row r="179" spans="1:28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</row>
    <row r="180" spans="1:28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</row>
    <row r="181" spans="1:28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</row>
    <row r="182" spans="1:28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</row>
    <row r="183" spans="1:28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</row>
    <row r="184" spans="1:28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</row>
    <row r="185" spans="1:28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</row>
    <row r="186" spans="1:28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</row>
    <row r="187" spans="1:28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</row>
    <row r="188" spans="1:28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</row>
    <row r="189" spans="1:28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</row>
    <row r="190" spans="1:28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</row>
    <row r="191" spans="1:28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</row>
    <row r="192" spans="1:28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</row>
    <row r="193" spans="1:28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</row>
    <row r="194" spans="1:28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</row>
    <row r="195" spans="1:28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</row>
    <row r="196" spans="1:28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</row>
    <row r="197" spans="1:28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</row>
    <row r="198" spans="1:28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</row>
    <row r="199" spans="1:28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</row>
    <row r="200" spans="1:28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</row>
    <row r="201" spans="1:28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</row>
    <row r="202" spans="1:28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</row>
    <row r="203" spans="1:28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</row>
    <row r="204" spans="1:28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</row>
    <row r="205" spans="1:28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</row>
    <row r="206" spans="1:28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</row>
    <row r="207" spans="1:28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</row>
    <row r="208" spans="1:28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</row>
    <row r="209" spans="1:28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</row>
    <row r="210" spans="1:28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</row>
    <row r="211" spans="1:28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</row>
    <row r="212" spans="1:28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</row>
    <row r="213" spans="1:28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</row>
    <row r="214" spans="1:28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</row>
    <row r="215" spans="1:28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</row>
    <row r="216" spans="1:28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</row>
    <row r="217" spans="1:28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</row>
    <row r="218" spans="1:28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</row>
    <row r="219" spans="1:28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</row>
    <row r="220" spans="1:28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</row>
    <row r="221" spans="1:28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</row>
    <row r="222" spans="1:28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</row>
    <row r="223" spans="1:28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</row>
    <row r="224" spans="1:28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</row>
    <row r="225" spans="1:28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</row>
    <row r="226" spans="1:28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</row>
    <row r="227" spans="1:28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</row>
    <row r="228" spans="1:28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</row>
    <row r="229" spans="1:28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</row>
    <row r="230" spans="1:28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</row>
    <row r="231" spans="1:28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</row>
    <row r="232" spans="1:28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</row>
  </sheetData>
  <mergeCells count="14">
    <mergeCell ref="I8:J8"/>
    <mergeCell ref="K8:L8"/>
    <mergeCell ref="M8:N8"/>
    <mergeCell ref="I9:J9"/>
    <mergeCell ref="K9:L9"/>
    <mergeCell ref="M9:N9"/>
    <mergeCell ref="G8:H8"/>
    <mergeCell ref="E8:F8"/>
    <mergeCell ref="A8:A10"/>
    <mergeCell ref="B8:B10"/>
    <mergeCell ref="C8:D8"/>
    <mergeCell ref="C9:D9"/>
    <mergeCell ref="E9:F9"/>
    <mergeCell ref="G9:H9"/>
  </mergeCells>
  <phoneticPr fontId="32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31.05.2024. godine.</oddFooter>
  </headerFooter>
  <ignoredErrors>
    <ignoredError sqref="E11:E16 M11:M36 I11:I35 K11:K34 E18:E34" formula="1"/>
    <ignoredError sqref="J11:J36 L12:L36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7" t="s">
        <v>62</v>
      </c>
      <c r="I5" s="67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1" t="s">
        <v>59</v>
      </c>
      <c r="B8" s="84" t="s">
        <v>10</v>
      </c>
      <c r="C8" s="80" t="s">
        <v>78</v>
      </c>
      <c r="D8" s="80"/>
      <c r="E8" s="80" t="s">
        <v>77</v>
      </c>
      <c r="F8" s="80"/>
      <c r="G8" s="80" t="s">
        <v>79</v>
      </c>
      <c r="H8" s="80"/>
      <c r="I8" s="80" t="s">
        <v>78</v>
      </c>
      <c r="J8" s="80"/>
      <c r="K8" s="80" t="s">
        <v>77</v>
      </c>
      <c r="L8" s="80"/>
      <c r="M8" s="80" t="s">
        <v>79</v>
      </c>
      <c r="N8" s="87"/>
    </row>
    <row r="9" spans="1:14" s="27" customFormat="1" ht="21.75" customHeight="1" x14ac:dyDescent="0.25">
      <c r="A9" s="82"/>
      <c r="B9" s="85"/>
      <c r="C9" s="85" t="s">
        <v>91</v>
      </c>
      <c r="D9" s="85"/>
      <c r="E9" s="85" t="s">
        <v>91</v>
      </c>
      <c r="F9" s="85"/>
      <c r="G9" s="85" t="s">
        <v>91</v>
      </c>
      <c r="H9" s="85"/>
      <c r="I9" s="85" t="s">
        <v>90</v>
      </c>
      <c r="J9" s="85"/>
      <c r="K9" s="85" t="s">
        <v>90</v>
      </c>
      <c r="L9" s="85"/>
      <c r="M9" s="85" t="s">
        <v>90</v>
      </c>
      <c r="N9" s="88"/>
    </row>
    <row r="10" spans="1:14" ht="18.75" customHeight="1" thickBot="1" x14ac:dyDescent="0.3">
      <c r="A10" s="83"/>
      <c r="B10" s="86"/>
      <c r="C10" s="66" t="s">
        <v>26</v>
      </c>
      <c r="D10" s="64" t="s">
        <v>76</v>
      </c>
      <c r="E10" s="66" t="s">
        <v>26</v>
      </c>
      <c r="F10" s="64" t="s">
        <v>76</v>
      </c>
      <c r="G10" s="66" t="s">
        <v>26</v>
      </c>
      <c r="H10" s="72" t="s">
        <v>76</v>
      </c>
      <c r="I10" s="66" t="s">
        <v>26</v>
      </c>
      <c r="J10" s="72" t="s">
        <v>76</v>
      </c>
      <c r="K10" s="66" t="s">
        <v>26</v>
      </c>
      <c r="L10" s="72" t="s">
        <v>76</v>
      </c>
      <c r="M10" s="66" t="s">
        <v>26</v>
      </c>
      <c r="N10" s="65" t="s">
        <v>76</v>
      </c>
    </row>
    <row r="11" spans="1:14" ht="16.5" customHeight="1" x14ac:dyDescent="0.25">
      <c r="A11" s="15" t="s">
        <v>27</v>
      </c>
      <c r="B11" s="7" t="s">
        <v>63</v>
      </c>
      <c r="C11" s="60">
        <v>34690431</v>
      </c>
      <c r="D11" s="70">
        <f>C11/C22*100</f>
        <v>16.555386723039739</v>
      </c>
      <c r="E11" s="60">
        <v>4140646</v>
      </c>
      <c r="F11" s="28">
        <f>E11/E22*100</f>
        <v>5.9493260012672957</v>
      </c>
      <c r="G11" s="60">
        <f>C11+E11</f>
        <v>38831077</v>
      </c>
      <c r="H11" s="69">
        <f>G11/G22*100</f>
        <v>13.910957068581009</v>
      </c>
      <c r="I11" s="60">
        <v>40940828</v>
      </c>
      <c r="J11" s="70">
        <f>I11/I22*100</f>
        <v>17.094587151877118</v>
      </c>
      <c r="K11" s="60">
        <v>3325694</v>
      </c>
      <c r="L11" s="28">
        <f>K11/K22*100</f>
        <v>4.4673560568320392</v>
      </c>
      <c r="M11" s="60">
        <f>I11+K11</f>
        <v>44266522</v>
      </c>
      <c r="N11" s="69">
        <f>M11/M22*100</f>
        <v>14.100303663114719</v>
      </c>
    </row>
    <row r="12" spans="1:14" ht="16.5" customHeight="1" x14ac:dyDescent="0.25">
      <c r="A12" s="15" t="s">
        <v>28</v>
      </c>
      <c r="B12" s="7" t="s">
        <v>88</v>
      </c>
      <c r="C12" s="60">
        <v>43108343</v>
      </c>
      <c r="D12" s="70">
        <f>C12/C22*100</f>
        <v>20.572684419932489</v>
      </c>
      <c r="E12" s="60">
        <v>0</v>
      </c>
      <c r="F12" s="28">
        <f>E12/E22*100</f>
        <v>0</v>
      </c>
      <c r="G12" s="60">
        <f t="shared" ref="G12:G21" si="0">C12+E12</f>
        <v>43108343</v>
      </c>
      <c r="H12" s="69">
        <f>G12/G22*100</f>
        <v>15.443257182144718</v>
      </c>
      <c r="I12" s="60">
        <v>51629047</v>
      </c>
      <c r="J12" s="70">
        <f>I12/I22*100</f>
        <v>21.557386272448127</v>
      </c>
      <c r="K12" s="60">
        <v>0</v>
      </c>
      <c r="L12" s="28">
        <f>K12/K22*100</f>
        <v>0</v>
      </c>
      <c r="M12" s="60">
        <f>I12+K12+0.4</f>
        <v>51629047.399999999</v>
      </c>
      <c r="N12" s="69">
        <f>M12/M22*100</f>
        <v>16.445503583438146</v>
      </c>
    </row>
    <row r="13" spans="1:14" ht="16.5" customHeight="1" x14ac:dyDescent="0.25">
      <c r="A13" s="15" t="s">
        <v>29</v>
      </c>
      <c r="B13" s="7" t="s">
        <v>1</v>
      </c>
      <c r="C13" s="60">
        <v>9155704</v>
      </c>
      <c r="D13" s="70">
        <f>C13/C22*100</f>
        <v>4.3693957115056259</v>
      </c>
      <c r="E13" s="60">
        <v>0</v>
      </c>
      <c r="F13" s="28">
        <f>E13/E22*100</f>
        <v>0</v>
      </c>
      <c r="G13" s="60">
        <f t="shared" si="0"/>
        <v>9155704</v>
      </c>
      <c r="H13" s="69">
        <f>G13/G22*100</f>
        <v>3.2799658190432215</v>
      </c>
      <c r="I13" s="60">
        <v>11786376</v>
      </c>
      <c r="J13" s="70">
        <f>I13/I22*100</f>
        <v>4.9213277205041583</v>
      </c>
      <c r="K13" s="60">
        <v>0</v>
      </c>
      <c r="L13" s="28">
        <f>K13/K22*100</f>
        <v>0</v>
      </c>
      <c r="M13" s="60">
        <f t="shared" ref="M13:M21" si="1">I13+K13</f>
        <v>11786376</v>
      </c>
      <c r="N13" s="69">
        <f>M13/M22*100</f>
        <v>3.7543378873914559</v>
      </c>
    </row>
    <row r="14" spans="1:14" x14ac:dyDescent="0.25">
      <c r="A14" s="15" t="s">
        <v>30</v>
      </c>
      <c r="B14" s="7" t="s">
        <v>89</v>
      </c>
      <c r="C14" s="60">
        <v>1994048</v>
      </c>
      <c r="D14" s="70">
        <f>C14/C22*100</f>
        <v>0.95162368505320516</v>
      </c>
      <c r="E14" s="60">
        <v>0</v>
      </c>
      <c r="F14" s="28">
        <f>E14/E22*100</f>
        <v>0</v>
      </c>
      <c r="G14" s="60">
        <f t="shared" si="0"/>
        <v>1994048</v>
      </c>
      <c r="H14" s="69">
        <f>G14/G22*100</f>
        <v>0.71435350919290286</v>
      </c>
      <c r="I14" s="60">
        <v>0</v>
      </c>
      <c r="J14" s="70">
        <f>I14/I22*100</f>
        <v>0</v>
      </c>
      <c r="K14" s="60">
        <v>0</v>
      </c>
      <c r="L14" s="28">
        <f>K14/K22*100</f>
        <v>0</v>
      </c>
      <c r="M14" s="60">
        <f t="shared" si="1"/>
        <v>0</v>
      </c>
      <c r="N14" s="69">
        <f>M14/M22*100</f>
        <v>0</v>
      </c>
    </row>
    <row r="15" spans="1:14" ht="16.5" customHeight="1" x14ac:dyDescent="0.25">
      <c r="A15" s="15" t="s">
        <v>31</v>
      </c>
      <c r="B15" s="7" t="s">
        <v>2</v>
      </c>
      <c r="C15" s="60">
        <v>18335122</v>
      </c>
      <c r="D15" s="70">
        <f>C15/C22*100</f>
        <v>8.7501085046799734</v>
      </c>
      <c r="E15" s="60">
        <v>1718674</v>
      </c>
      <c r="F15" s="28">
        <f>E15/E22*100</f>
        <v>2.4694098253997248</v>
      </c>
      <c r="G15" s="60">
        <f t="shared" si="0"/>
        <v>20053796</v>
      </c>
      <c r="H15" s="69">
        <f>G15/G22*100</f>
        <v>7.184129742733675</v>
      </c>
      <c r="I15" s="60">
        <v>18909725</v>
      </c>
      <c r="J15" s="70">
        <f>I15/I22*100</f>
        <v>7.8956376268337705</v>
      </c>
      <c r="K15" s="60">
        <v>5604248</v>
      </c>
      <c r="L15" s="28">
        <f>K15/K22*100</f>
        <v>7.528104283433426</v>
      </c>
      <c r="M15" s="60">
        <f t="shared" si="1"/>
        <v>24513973</v>
      </c>
      <c r="N15" s="69">
        <f>M15/M22*100</f>
        <v>7.8084847797483468</v>
      </c>
    </row>
    <row r="16" spans="1:14" ht="16.5" customHeight="1" x14ac:dyDescent="0.25">
      <c r="A16" s="15" t="s">
        <v>32</v>
      </c>
      <c r="B16" s="7" t="s">
        <v>3</v>
      </c>
      <c r="C16" s="60">
        <v>30831994</v>
      </c>
      <c r="D16" s="70">
        <f>C16/C22*100</f>
        <v>14.714016787869857</v>
      </c>
      <c r="E16" s="60">
        <v>0</v>
      </c>
      <c r="F16" s="28">
        <f>E16/E22*100</f>
        <v>0</v>
      </c>
      <c r="G16" s="60">
        <f t="shared" si="0"/>
        <v>30831994</v>
      </c>
      <c r="H16" s="69">
        <f>G16/G22*100</f>
        <v>11.045342493919168</v>
      </c>
      <c r="I16" s="60">
        <v>35640245</v>
      </c>
      <c r="J16" s="70">
        <f>I16/I22*100</f>
        <v>14.881361809945631</v>
      </c>
      <c r="K16" s="60">
        <v>0</v>
      </c>
      <c r="L16" s="28">
        <f>K16/K22*100</f>
        <v>0</v>
      </c>
      <c r="M16" s="60">
        <f t="shared" si="1"/>
        <v>35640245</v>
      </c>
      <c r="N16" s="69">
        <f>M16/M22*100</f>
        <v>11.352558421639859</v>
      </c>
    </row>
    <row r="17" spans="1:14" ht="16.5" customHeight="1" x14ac:dyDescent="0.25">
      <c r="A17" s="15" t="s">
        <v>33</v>
      </c>
      <c r="B17" s="7" t="s">
        <v>4</v>
      </c>
      <c r="C17" s="60">
        <v>10167993</v>
      </c>
      <c r="D17" s="70">
        <f>C17/C22*100</f>
        <v>4.8524925018129927</v>
      </c>
      <c r="E17" s="60">
        <v>13473058</v>
      </c>
      <c r="F17" s="28">
        <f>E17/E22*100</f>
        <v>19.358238853546609</v>
      </c>
      <c r="G17" s="60">
        <f t="shared" si="0"/>
        <v>23641051</v>
      </c>
      <c r="H17" s="69">
        <f>G17/G22*100</f>
        <v>8.4692383246834506</v>
      </c>
      <c r="I17" s="60">
        <v>10625285</v>
      </c>
      <c r="J17" s="70">
        <f>I17/I22*100</f>
        <v>4.436521421746348</v>
      </c>
      <c r="K17" s="60">
        <v>13984914</v>
      </c>
      <c r="L17" s="28">
        <f>K17/K22*100</f>
        <v>18.785730215159656</v>
      </c>
      <c r="M17" s="60">
        <f t="shared" si="1"/>
        <v>24610199</v>
      </c>
      <c r="N17" s="69">
        <f>M17/M22*100</f>
        <v>7.8391358397138635</v>
      </c>
    </row>
    <row r="18" spans="1:14" ht="16.5" customHeight="1" x14ac:dyDescent="0.25">
      <c r="A18" s="15" t="s">
        <v>34</v>
      </c>
      <c r="B18" s="7" t="s">
        <v>5</v>
      </c>
      <c r="C18" s="60">
        <v>27846536</v>
      </c>
      <c r="D18" s="70">
        <f>C18/C22*100</f>
        <v>13.289260441216429</v>
      </c>
      <c r="E18" s="60">
        <v>1777089</v>
      </c>
      <c r="F18" s="28">
        <f>E18/E22*100</f>
        <v>2.5533411439340861</v>
      </c>
      <c r="G18" s="60">
        <f t="shared" si="0"/>
        <v>29623625</v>
      </c>
      <c r="H18" s="69">
        <f>G18/G22*100</f>
        <v>10.612452896702893</v>
      </c>
      <c r="I18" s="60">
        <v>31632420</v>
      </c>
      <c r="J18" s="70">
        <f>I18/I22*100</f>
        <v>13.20791950067011</v>
      </c>
      <c r="K18" s="60">
        <v>1640489</v>
      </c>
      <c r="L18" s="28">
        <f>K18/K22*100</f>
        <v>2.2036448543721505</v>
      </c>
      <c r="M18" s="60">
        <f t="shared" si="1"/>
        <v>33272909</v>
      </c>
      <c r="N18" s="69">
        <f>M18/M22*100</f>
        <v>10.598486157443828</v>
      </c>
    </row>
    <row r="19" spans="1:14" ht="16.5" customHeight="1" x14ac:dyDescent="0.25">
      <c r="A19" s="15" t="s">
        <v>35</v>
      </c>
      <c r="B19" s="7" t="s">
        <v>6</v>
      </c>
      <c r="C19" s="60">
        <v>17796334</v>
      </c>
      <c r="D19" s="70">
        <f>C19/C22*100</f>
        <v>8.4929815839526661</v>
      </c>
      <c r="E19" s="60">
        <v>11680327</v>
      </c>
      <c r="F19" s="28">
        <f>E19/E22*100</f>
        <v>16.782423110887631</v>
      </c>
      <c r="G19" s="60">
        <f t="shared" si="0"/>
        <v>29476661</v>
      </c>
      <c r="H19" s="69">
        <f>G19/G22*100</f>
        <v>10.559804089289516</v>
      </c>
      <c r="I19" s="60">
        <v>21183329</v>
      </c>
      <c r="J19" s="70">
        <f>I19/I22*100</f>
        <v>8.8449667837051571</v>
      </c>
      <c r="K19" s="60">
        <v>13387567</v>
      </c>
      <c r="L19" s="28">
        <f>K19/K22*100</f>
        <v>17.983322736155142</v>
      </c>
      <c r="M19" s="60">
        <f t="shared" si="1"/>
        <v>34570896</v>
      </c>
      <c r="N19" s="69">
        <f>M19/M22*100</f>
        <v>11.011936548933257</v>
      </c>
    </row>
    <row r="20" spans="1:14" ht="16.5" customHeight="1" x14ac:dyDescent="0.25">
      <c r="A20" s="15" t="s">
        <v>36</v>
      </c>
      <c r="B20" s="7" t="s">
        <v>7</v>
      </c>
      <c r="C20" s="60">
        <v>15013269</v>
      </c>
      <c r="D20" s="70">
        <f>C20/C22*100</f>
        <v>7.1648136707215908</v>
      </c>
      <c r="E20" s="60">
        <v>19003981</v>
      </c>
      <c r="F20" s="28">
        <f>E20/E22*100</f>
        <v>27.305130235931706</v>
      </c>
      <c r="G20" s="60">
        <f t="shared" si="0"/>
        <v>34017250</v>
      </c>
      <c r="H20" s="69">
        <f>G20/G22*100</f>
        <v>12.186437794171594</v>
      </c>
      <c r="I20" s="60">
        <v>16180735</v>
      </c>
      <c r="J20" s="70">
        <f>I20/I22*100</f>
        <v>6.7561648884807219</v>
      </c>
      <c r="K20" s="60">
        <v>18165910</v>
      </c>
      <c r="L20" s="28">
        <f>K20/K22*100</f>
        <v>24.402000925631075</v>
      </c>
      <c r="M20" s="60">
        <f t="shared" si="1"/>
        <v>34346645</v>
      </c>
      <c r="N20" s="69">
        <f>M20/M22*100</f>
        <v>10.940505430022283</v>
      </c>
    </row>
    <row r="21" spans="1:14" ht="16.5" customHeight="1" x14ac:dyDescent="0.25">
      <c r="A21" s="15" t="s">
        <v>37</v>
      </c>
      <c r="B21" s="7" t="s">
        <v>68</v>
      </c>
      <c r="C21" s="60">
        <v>601879</v>
      </c>
      <c r="D21" s="70">
        <f>C21/C22*100</f>
        <v>0.28723597021543013</v>
      </c>
      <c r="E21" s="60">
        <v>17804798</v>
      </c>
      <c r="F21" s="28">
        <f>E21/E22*100</f>
        <v>25.582130829032945</v>
      </c>
      <c r="G21" s="60">
        <f t="shared" si="0"/>
        <v>18406677</v>
      </c>
      <c r="H21" s="69">
        <f>G21/G22*100</f>
        <v>6.5940610795378527</v>
      </c>
      <c r="I21" s="60">
        <v>967867</v>
      </c>
      <c r="J21" s="70">
        <f>I21/I22*100</f>
        <v>0.40412682378885578</v>
      </c>
      <c r="K21" s="60">
        <v>18335524</v>
      </c>
      <c r="L21" s="28">
        <f>K21/K22*100</f>
        <v>24.62984092841651</v>
      </c>
      <c r="M21" s="60">
        <f t="shared" si="1"/>
        <v>19303391</v>
      </c>
      <c r="N21" s="69">
        <f>M21/M22*100</f>
        <v>6.1487476885542476</v>
      </c>
    </row>
    <row r="22" spans="1:14" ht="16.5" customHeight="1" x14ac:dyDescent="0.25">
      <c r="A22" s="3"/>
      <c r="B22" s="4" t="s">
        <v>56</v>
      </c>
      <c r="C22" s="10">
        <f t="shared" ref="C22:H22" si="2">SUM(C11:C21)</f>
        <v>209541653</v>
      </c>
      <c r="D22" s="10">
        <f t="shared" si="2"/>
        <v>100</v>
      </c>
      <c r="E22" s="10">
        <f t="shared" si="2"/>
        <v>69598573</v>
      </c>
      <c r="F22" s="26">
        <f t="shared" si="2"/>
        <v>100.00000000000001</v>
      </c>
      <c r="G22" s="10">
        <f t="shared" si="2"/>
        <v>279140226</v>
      </c>
      <c r="H22" s="26">
        <f t="shared" si="2"/>
        <v>100</v>
      </c>
      <c r="I22" s="10">
        <f>SUM(I11:I21)</f>
        <v>239495857</v>
      </c>
      <c r="J22" s="10">
        <f t="shared" ref="J22:N22" si="3">SUM(J11:J21)</f>
        <v>100.00000000000001</v>
      </c>
      <c r="K22" s="10">
        <f t="shared" si="3"/>
        <v>74444346</v>
      </c>
      <c r="L22" s="26">
        <f t="shared" si="3"/>
        <v>100</v>
      </c>
      <c r="M22" s="10">
        <f t="shared" si="3"/>
        <v>313940203.39999998</v>
      </c>
      <c r="N22" s="26">
        <f t="shared" si="3"/>
        <v>100.00000000000001</v>
      </c>
    </row>
    <row r="23" spans="1:14" x14ac:dyDescent="0.25">
      <c r="A23" s="18"/>
      <c r="B23" s="18"/>
      <c r="C23" s="19"/>
      <c r="D23" s="18"/>
      <c r="E23" s="18"/>
      <c r="F23" s="18"/>
      <c r="G23" s="18"/>
      <c r="H23" s="18"/>
      <c r="I23" s="19"/>
      <c r="J23" s="18"/>
      <c r="K23" s="18"/>
      <c r="L23" s="18"/>
      <c r="M23" s="18"/>
      <c r="N23" s="18"/>
    </row>
    <row r="24" spans="1:14" x14ac:dyDescent="0.25">
      <c r="A24" s="18"/>
      <c r="C24" s="20"/>
      <c r="D24" s="21"/>
      <c r="E24" s="20"/>
      <c r="F24" s="18"/>
      <c r="G24" s="20"/>
      <c r="H24" s="18"/>
      <c r="I24" s="20"/>
      <c r="J24" s="21"/>
      <c r="K24" s="20"/>
      <c r="L24" s="18"/>
      <c r="M24" s="20"/>
      <c r="N24" s="18"/>
    </row>
    <row r="25" spans="1:14" x14ac:dyDescent="0.25">
      <c r="A25" s="18"/>
      <c r="B25" s="48" t="s">
        <v>81</v>
      </c>
      <c r="C25" s="23"/>
      <c r="D25" s="21"/>
      <c r="E25" s="20"/>
      <c r="F25" s="18"/>
      <c r="G25" s="20"/>
      <c r="H25" s="18"/>
      <c r="I25" s="23"/>
      <c r="J25" s="21"/>
      <c r="K25" s="20"/>
      <c r="L25" s="18"/>
      <c r="M25" s="20"/>
      <c r="N25" s="18"/>
    </row>
    <row r="26" spans="1:14" x14ac:dyDescent="0.25">
      <c r="A26" s="18"/>
      <c r="B26" s="18" t="s">
        <v>86</v>
      </c>
      <c r="C26" s="9"/>
      <c r="D26" s="21"/>
      <c r="E26" s="9"/>
      <c r="F26" s="18"/>
      <c r="G26" s="9"/>
      <c r="H26" s="18"/>
      <c r="I26" s="9"/>
      <c r="J26" s="21"/>
      <c r="K26" s="9"/>
      <c r="L26" s="18"/>
      <c r="M26" s="9"/>
      <c r="N26" s="18"/>
    </row>
    <row r="27" spans="1:14" x14ac:dyDescent="0.25">
      <c r="A27" s="18"/>
      <c r="B27" s="18" t="s">
        <v>87</v>
      </c>
      <c r="C27" s="24"/>
      <c r="D27" s="21"/>
      <c r="E27" s="21"/>
      <c r="F27" s="18"/>
      <c r="G27" s="21"/>
      <c r="H27" s="18"/>
      <c r="I27" s="24"/>
      <c r="J27" s="21"/>
      <c r="K27" s="21"/>
      <c r="L27" s="18"/>
      <c r="M27" s="21"/>
      <c r="N27" s="18"/>
    </row>
    <row r="28" spans="1:14" x14ac:dyDescent="0.25">
      <c r="A28" s="18"/>
      <c r="B28" s="17"/>
      <c r="C28" s="9"/>
      <c r="D28" s="21"/>
      <c r="E28" s="20"/>
      <c r="F28" s="18"/>
      <c r="G28" s="20"/>
      <c r="H28" s="18"/>
      <c r="I28" s="9"/>
      <c r="J28" s="21"/>
      <c r="K28" s="20"/>
      <c r="L28" s="18"/>
      <c r="M28" s="20"/>
      <c r="N28" s="18"/>
    </row>
    <row r="29" spans="1:14" x14ac:dyDescent="0.25">
      <c r="A29" s="18"/>
      <c r="B29" s="40"/>
      <c r="C29" s="53"/>
      <c r="D29" s="18"/>
      <c r="I29" s="53"/>
      <c r="J29" s="18"/>
    </row>
    <row r="30" spans="1:14" x14ac:dyDescent="0.25">
      <c r="A30" s="18"/>
      <c r="B30" s="40"/>
      <c r="C30" s="18"/>
      <c r="D30" s="18"/>
      <c r="I30" s="18"/>
      <c r="J30" s="18"/>
    </row>
    <row r="31" spans="1:14" x14ac:dyDescent="0.25">
      <c r="A31" s="18"/>
      <c r="B31" s="40"/>
      <c r="C31" s="18"/>
      <c r="D31" s="18"/>
      <c r="I31" s="18"/>
      <c r="J31" s="18"/>
    </row>
    <row r="32" spans="1:14" x14ac:dyDescent="0.25">
      <c r="A32" s="18"/>
      <c r="B32" s="40"/>
      <c r="C32" s="18"/>
      <c r="D32" s="18"/>
      <c r="I32" s="18"/>
      <c r="J32" s="18"/>
    </row>
    <row r="33" spans="1:14" x14ac:dyDescent="0.25">
      <c r="A33" s="18"/>
      <c r="B33" s="40"/>
      <c r="C33" s="18"/>
      <c r="D33" s="18"/>
      <c r="I33" s="18"/>
      <c r="J33" s="18"/>
    </row>
    <row r="34" spans="1:14" x14ac:dyDescent="0.25">
      <c r="A34" s="18"/>
      <c r="B34" s="40"/>
      <c r="C34" s="18"/>
      <c r="D34" s="18"/>
      <c r="I34" s="18"/>
      <c r="J34" s="18"/>
    </row>
    <row r="35" spans="1:14" x14ac:dyDescent="0.25">
      <c r="A35" s="18"/>
      <c r="B35" s="40"/>
      <c r="C35" s="18"/>
      <c r="D35" s="18"/>
      <c r="I35" s="18"/>
      <c r="J35" s="18"/>
    </row>
    <row r="36" spans="1:14" x14ac:dyDescent="0.25">
      <c r="A36" s="18"/>
      <c r="B36" s="18"/>
      <c r="C36" s="18"/>
      <c r="D36" s="18"/>
      <c r="I36" s="18"/>
      <c r="J36" s="18"/>
    </row>
    <row r="37" spans="1:14" x14ac:dyDescent="0.25">
      <c r="A37" s="16"/>
      <c r="B37" s="16"/>
      <c r="C37" s="16"/>
      <c r="D37" s="16"/>
      <c r="I37" s="16"/>
      <c r="J37" s="16"/>
    </row>
    <row r="38" spans="1:14" x14ac:dyDescent="0.25">
      <c r="A38" s="16"/>
      <c r="B38" s="16"/>
      <c r="C38" s="16"/>
      <c r="D38" s="16"/>
      <c r="I38" s="16"/>
      <c r="J38" s="16"/>
    </row>
    <row r="39" spans="1:14" x14ac:dyDescent="0.25">
      <c r="A39" s="16"/>
      <c r="B39" s="16"/>
      <c r="C39" s="16"/>
      <c r="D39" s="16"/>
      <c r="I39" s="16"/>
      <c r="J39" s="16"/>
    </row>
    <row r="40" spans="1:14" x14ac:dyDescent="0.25">
      <c r="A40" s="16"/>
      <c r="B40" s="16"/>
      <c r="C40" s="16"/>
      <c r="D40" s="16"/>
      <c r="I40" s="16"/>
      <c r="J40" s="16"/>
    </row>
    <row r="41" spans="1:14" x14ac:dyDescent="0.25">
      <c r="A41" s="16"/>
      <c r="B41" s="16"/>
      <c r="C41" s="16"/>
      <c r="D41" s="16"/>
      <c r="I41" s="16"/>
      <c r="J41" s="16"/>
    </row>
    <row r="42" spans="1:14" x14ac:dyDescent="0.25">
      <c r="A42" s="16"/>
      <c r="B42" s="42"/>
      <c r="C42" s="6"/>
      <c r="D42" s="40"/>
      <c r="E42" s="16"/>
      <c r="F42" s="16"/>
      <c r="G42" s="16"/>
      <c r="H42" s="16"/>
      <c r="I42" s="6"/>
      <c r="J42" s="40"/>
      <c r="K42" s="16"/>
      <c r="L42" s="16"/>
      <c r="M42" s="16"/>
      <c r="N42" s="16"/>
    </row>
    <row r="43" spans="1:14" x14ac:dyDescent="0.25">
      <c r="A43" s="16"/>
      <c r="B43" s="42"/>
      <c r="C43" s="6"/>
      <c r="D43" s="40"/>
      <c r="E43" s="16"/>
      <c r="F43" s="16"/>
      <c r="G43" s="16"/>
      <c r="H43" s="16"/>
      <c r="I43" s="6"/>
      <c r="J43" s="40"/>
      <c r="K43" s="16"/>
      <c r="L43" s="16"/>
      <c r="M43" s="16"/>
      <c r="N43" s="16"/>
    </row>
    <row r="44" spans="1:14" x14ac:dyDescent="0.25">
      <c r="A44" s="16"/>
      <c r="B44" s="42"/>
      <c r="C44" s="6"/>
      <c r="D44" s="40"/>
      <c r="E44" s="16"/>
      <c r="F44" s="16"/>
      <c r="G44" s="16"/>
      <c r="H44" s="16"/>
      <c r="I44" s="6"/>
      <c r="J44" s="40"/>
      <c r="K44" s="16"/>
      <c r="L44" s="16"/>
      <c r="M44" s="16"/>
      <c r="N44" s="16"/>
    </row>
    <row r="45" spans="1:14" x14ac:dyDescent="0.25">
      <c r="A45" s="16"/>
      <c r="B45" s="42"/>
      <c r="C45" s="6"/>
      <c r="D45" s="40"/>
      <c r="E45" s="16"/>
      <c r="F45" s="16"/>
      <c r="G45" s="16"/>
      <c r="H45" s="16"/>
      <c r="I45" s="6"/>
      <c r="J45" s="40"/>
      <c r="K45" s="16"/>
      <c r="L45" s="16"/>
      <c r="M45" s="16"/>
      <c r="N45" s="16"/>
    </row>
    <row r="46" spans="1:14" x14ac:dyDescent="0.25">
      <c r="A46" s="16"/>
      <c r="B46" s="42"/>
      <c r="C46" s="6"/>
      <c r="D46" s="40"/>
      <c r="E46" s="16"/>
      <c r="F46" s="16"/>
      <c r="G46" s="16"/>
      <c r="H46" s="16"/>
      <c r="I46" s="6"/>
      <c r="J46" s="40"/>
      <c r="K46" s="16"/>
      <c r="L46" s="16"/>
      <c r="M46" s="16"/>
      <c r="N46" s="16"/>
    </row>
    <row r="47" spans="1:14" x14ac:dyDescent="0.25">
      <c r="A47" s="16"/>
      <c r="B47" s="42"/>
      <c r="C47" s="6"/>
      <c r="D47" s="40"/>
      <c r="E47" s="16"/>
      <c r="F47" s="16"/>
      <c r="G47" s="16"/>
      <c r="H47" s="16"/>
      <c r="I47" s="6"/>
      <c r="J47" s="40"/>
      <c r="K47" s="16"/>
      <c r="L47" s="16"/>
      <c r="M47" s="16"/>
      <c r="N47" s="16"/>
    </row>
    <row r="48" spans="1:14" x14ac:dyDescent="0.25">
      <c r="A48" s="16"/>
      <c r="B48" s="42"/>
      <c r="C48" s="6"/>
      <c r="D48" s="40"/>
      <c r="E48" s="16"/>
      <c r="F48" s="16"/>
      <c r="G48" s="16"/>
      <c r="H48" s="16"/>
      <c r="I48" s="6"/>
      <c r="J48" s="40"/>
      <c r="K48" s="16"/>
      <c r="L48" s="16"/>
      <c r="M48" s="16"/>
      <c r="N48" s="16"/>
    </row>
    <row r="49" spans="1:14" x14ac:dyDescent="0.25">
      <c r="A49" s="16"/>
      <c r="B49" s="42"/>
      <c r="C49" s="6"/>
      <c r="D49" s="18"/>
      <c r="E49" s="16"/>
      <c r="F49" s="16"/>
      <c r="G49" s="16"/>
      <c r="H49" s="16"/>
      <c r="I49" s="6"/>
      <c r="J49" s="18"/>
      <c r="K49" s="16"/>
      <c r="L49" s="16"/>
      <c r="M49" s="16"/>
      <c r="N49" s="16"/>
    </row>
    <row r="50" spans="1:14" x14ac:dyDescent="0.25">
      <c r="A50" s="16"/>
      <c r="B50" s="42"/>
      <c r="C50" s="6"/>
      <c r="D50" s="18"/>
      <c r="E50" s="16"/>
      <c r="F50" s="16"/>
      <c r="G50" s="16"/>
      <c r="H50" s="16"/>
      <c r="I50" s="6"/>
      <c r="J50" s="18"/>
      <c r="K50" s="16"/>
      <c r="L50" s="16"/>
      <c r="M50" s="16"/>
      <c r="N50" s="16"/>
    </row>
    <row r="51" spans="1:14" x14ac:dyDescent="0.25">
      <c r="A51" s="16"/>
      <c r="B51" s="42"/>
      <c r="C51" s="6"/>
      <c r="D51" s="18"/>
      <c r="E51" s="16"/>
      <c r="F51" s="16"/>
      <c r="G51" s="16"/>
      <c r="H51" s="16"/>
      <c r="I51" s="6"/>
      <c r="J51" s="18"/>
      <c r="K51" s="16"/>
      <c r="L51" s="16"/>
      <c r="M51" s="16"/>
      <c r="N51" s="16"/>
    </row>
    <row r="52" spans="1:14" x14ac:dyDescent="0.25">
      <c r="A52" s="16"/>
      <c r="B52" s="42"/>
      <c r="C52" s="6"/>
      <c r="D52" s="18"/>
      <c r="E52" s="16"/>
      <c r="F52" s="16"/>
      <c r="G52" s="16"/>
      <c r="H52" s="16"/>
      <c r="I52" s="6"/>
      <c r="J52" s="18"/>
      <c r="K52" s="16"/>
      <c r="L52" s="16"/>
      <c r="M52" s="16"/>
      <c r="N52" s="16"/>
    </row>
    <row r="53" spans="1:14" x14ac:dyDescent="0.25">
      <c r="A53" s="16"/>
      <c r="B53" s="42"/>
      <c r="C53" s="6"/>
      <c r="D53" s="18"/>
      <c r="E53" s="16"/>
      <c r="F53" s="16"/>
      <c r="G53" s="16"/>
      <c r="H53" s="16"/>
      <c r="I53" s="6"/>
      <c r="J53" s="18"/>
      <c r="K53" s="16"/>
      <c r="L53" s="16"/>
      <c r="M53" s="16"/>
      <c r="N53" s="16"/>
    </row>
    <row r="54" spans="1:14" x14ac:dyDescent="0.25">
      <c r="A54" s="16"/>
      <c r="B54" s="42"/>
      <c r="C54" s="6"/>
      <c r="D54" s="18"/>
      <c r="E54" s="16"/>
      <c r="F54" s="16"/>
      <c r="G54" s="16"/>
      <c r="H54" s="16"/>
      <c r="I54" s="6"/>
      <c r="J54" s="18"/>
      <c r="K54" s="16"/>
      <c r="L54" s="16"/>
      <c r="M54" s="16"/>
      <c r="N54" s="16"/>
    </row>
    <row r="55" spans="1:14" x14ac:dyDescent="0.25">
      <c r="A55" s="16"/>
      <c r="B55" s="43"/>
      <c r="C55" s="18"/>
      <c r="D55" s="18"/>
      <c r="E55" s="16"/>
      <c r="F55" s="16"/>
      <c r="G55" s="16"/>
      <c r="H55" s="16"/>
      <c r="I55" s="18"/>
      <c r="J55" s="18"/>
      <c r="K55" s="16"/>
      <c r="L55" s="16"/>
      <c r="M55" s="16"/>
      <c r="N55" s="16"/>
    </row>
    <row r="56" spans="1:14" x14ac:dyDescent="0.25">
      <c r="A56" s="16"/>
      <c r="B56" s="41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4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1:14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4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4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1:14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4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1:14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1:14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</row>
    <row r="72" spans="1:14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  <row r="73" spans="1:14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</row>
    <row r="74" spans="1:14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</row>
    <row r="78" spans="1:14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</row>
    <row r="80" spans="1:14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</row>
    <row r="82" spans="1:14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</row>
    <row r="86" spans="1:14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</row>
    <row r="87" spans="1:14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1:14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1:14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1:14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1:14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1:14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1:14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1:14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1:14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1:14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1:14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1:14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1:14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1:14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1:14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1:14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1:14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1:14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1:14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1:14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1:14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1:14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1:14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1:14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1:14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1:14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1:14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1:14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1:14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1:14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1:14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1:14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1:14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1:14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1:14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1:14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1:14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1:14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1:14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1:14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1:14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1:14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1:14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1:14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1:14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1:14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1:14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1:14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1:14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1:14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1:14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1:14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1:14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1:14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1:14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1:14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1:14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1:14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1:14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1:14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1:14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1:14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1:14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1:14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1:14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1:14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1:14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1:14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1:14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1:14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1:14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1:14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1:14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1:14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1:14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1:14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1:14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1:14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1:14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1:14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1:14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1:14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1:14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1:14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1:14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1:14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1:14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1:14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1:14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1:14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1:14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1:14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1:14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1:14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1:14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1:14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1:14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1:14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1:14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1:14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1:14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1:14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1:14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1:14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1:14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1:14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1:14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1:14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1:14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1:14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1:14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1:14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1:14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1:14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1:14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1:14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1:14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1:14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1:14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1:14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1:14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1:14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1:14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1:14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1:14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1:14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</sheetData>
  <mergeCells count="14">
    <mergeCell ref="I8:J8"/>
    <mergeCell ref="K8:L8"/>
    <mergeCell ref="M8:N8"/>
    <mergeCell ref="I9:J9"/>
    <mergeCell ref="K9:L9"/>
    <mergeCell ref="M9:N9"/>
    <mergeCell ref="G8:H8"/>
    <mergeCell ref="A8:A10"/>
    <mergeCell ref="B8:B10"/>
    <mergeCell ref="C8:D8"/>
    <mergeCell ref="E8:F8"/>
    <mergeCell ref="C9:D9"/>
    <mergeCell ref="E9:F9"/>
    <mergeCell ref="G9:H9"/>
  </mergeCells>
  <dataValidations count="1">
    <dataValidation type="decimal" allowBlank="1" showInputMessage="1" showErrorMessage="1" errorTitle="Microsoft Excel" error="Neočekivana vrsta podatka!_x000a_Mollimo unesite broj." sqref="B29:B35 I28:I29 G26 I42:I54 E26 D42:D48 I26 C28:C29 C42:C54 C26 M11:M21 M26 K11:K21 K26 J42:J48 I11:I21 C11:C21 E11:E21 G11:G21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osiguranja&amp;RMjesečni izvještaj</oddHeader>
    <oddFooter>&amp;CU izvještaj su uključeni podaci zaključno sa 31.05.2024. godine.</oddFooter>
  </headerFooter>
  <ignoredErrors>
    <ignoredError sqref="M11:M21" formula="1"/>
    <ignoredError sqref="J11:J22 L11:L22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2" t="s">
        <v>62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1" t="s">
        <v>59</v>
      </c>
      <c r="B7" s="84" t="s">
        <v>10</v>
      </c>
      <c r="C7" s="80" t="s">
        <v>54</v>
      </c>
      <c r="D7" s="80"/>
      <c r="E7" s="80"/>
      <c r="F7" s="80"/>
      <c r="G7" s="80"/>
      <c r="H7" s="80" t="s">
        <v>55</v>
      </c>
      <c r="I7" s="80"/>
      <c r="J7" s="80"/>
      <c r="K7" s="80"/>
      <c r="L7" s="87"/>
    </row>
    <row r="8" spans="1:12" s="27" customFormat="1" ht="21.75" customHeight="1" x14ac:dyDescent="0.25">
      <c r="A8" s="82"/>
      <c r="B8" s="85"/>
      <c r="C8" s="89" t="s">
        <v>26</v>
      </c>
      <c r="D8" s="89"/>
      <c r="E8" s="90" t="s">
        <v>60</v>
      </c>
      <c r="F8" s="85" t="s">
        <v>57</v>
      </c>
      <c r="G8" s="85"/>
      <c r="H8" s="89" t="s">
        <v>26</v>
      </c>
      <c r="I8" s="89"/>
      <c r="J8" s="90" t="s">
        <v>61</v>
      </c>
      <c r="K8" s="85" t="s">
        <v>57</v>
      </c>
      <c r="L8" s="88"/>
    </row>
    <row r="9" spans="1:12" ht="19.5" customHeight="1" thickBot="1" x14ac:dyDescent="0.3">
      <c r="A9" s="83"/>
      <c r="B9" s="86"/>
      <c r="C9" s="49" t="s">
        <v>65</v>
      </c>
      <c r="D9" s="49" t="s">
        <v>74</v>
      </c>
      <c r="E9" s="91"/>
      <c r="F9" s="33" t="s">
        <v>67</v>
      </c>
      <c r="G9" s="33" t="s">
        <v>75</v>
      </c>
      <c r="H9" s="49" t="s">
        <v>65</v>
      </c>
      <c r="I9" s="49" t="s">
        <v>74</v>
      </c>
      <c r="J9" s="91"/>
      <c r="K9" s="33" t="s">
        <v>67</v>
      </c>
      <c r="L9" s="34" t="s">
        <v>75</v>
      </c>
    </row>
    <row r="10" spans="1:12" ht="16.5" customHeight="1" x14ac:dyDescent="0.25">
      <c r="A10" s="52" t="s">
        <v>27</v>
      </c>
      <c r="B10" s="7" t="s">
        <v>63</v>
      </c>
      <c r="C10" s="60">
        <v>28680802</v>
      </c>
      <c r="D10" s="60"/>
      <c r="E10" s="44">
        <f>IFERROR((D10-C10)/C10*100, "-")</f>
        <v>-100</v>
      </c>
      <c r="F10" s="44">
        <f t="shared" ref="F10:G17" si="0">C10/C$32*100</f>
        <v>13.598634192892019</v>
      </c>
      <c r="G10" s="44" t="e">
        <f t="shared" si="0"/>
        <v>#DIV/0!</v>
      </c>
      <c r="H10" s="60">
        <v>2177349</v>
      </c>
      <c r="I10" s="60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2" t="s">
        <v>28</v>
      </c>
      <c r="B11" s="7" t="s">
        <v>0</v>
      </c>
      <c r="C11" s="60">
        <v>13266562</v>
      </c>
      <c r="D11" s="60"/>
      <c r="E11" s="44">
        <f>IFERROR((D11-C11)/C11*100, "-")</f>
        <v>-100</v>
      </c>
      <c r="F11" s="44">
        <f t="shared" si="0"/>
        <v>6.2901701157213772</v>
      </c>
      <c r="G11" s="44" t="e">
        <f t="shared" si="0"/>
        <v>#DIV/0!</v>
      </c>
      <c r="H11" s="60">
        <v>0</v>
      </c>
      <c r="I11" s="60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2" t="s">
        <v>29</v>
      </c>
      <c r="B12" s="7" t="s">
        <v>21</v>
      </c>
      <c r="C12" s="60">
        <v>2126555</v>
      </c>
      <c r="D12" s="60"/>
      <c r="E12" s="44">
        <f t="shared" ref="E12:E31" si="4">IFERROR((D12-C12)/C12*100, "-")</f>
        <v>-100</v>
      </c>
      <c r="F12" s="44">
        <f t="shared" si="0"/>
        <v>1.0082787620815306</v>
      </c>
      <c r="G12" s="44" t="e">
        <f t="shared" si="0"/>
        <v>#DIV/0!</v>
      </c>
      <c r="H12" s="60">
        <v>0</v>
      </c>
      <c r="I12" s="60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2" t="s">
        <v>30</v>
      </c>
      <c r="B13" s="7" t="s">
        <v>12</v>
      </c>
      <c r="C13" s="60">
        <v>2749392</v>
      </c>
      <c r="D13" s="60"/>
      <c r="E13" s="44">
        <f t="shared" si="4"/>
        <v>-100</v>
      </c>
      <c r="F13" s="44">
        <f t="shared" si="0"/>
        <v>1.3035889324456051</v>
      </c>
      <c r="G13" s="44" t="e">
        <f t="shared" si="0"/>
        <v>#DIV/0!</v>
      </c>
      <c r="H13" s="60">
        <v>0</v>
      </c>
      <c r="I13" s="60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2" t="s">
        <v>31</v>
      </c>
      <c r="B14" s="7" t="s">
        <v>1</v>
      </c>
      <c r="C14" s="60">
        <v>4439577</v>
      </c>
      <c r="D14" s="60"/>
      <c r="E14" s="44">
        <f t="shared" si="4"/>
        <v>-100</v>
      </c>
      <c r="F14" s="44">
        <f t="shared" si="0"/>
        <v>2.1049684591866353</v>
      </c>
      <c r="G14" s="44" t="e">
        <f t="shared" si="0"/>
        <v>#DIV/0!</v>
      </c>
      <c r="H14" s="60">
        <v>0</v>
      </c>
      <c r="I14" s="60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2" t="s">
        <v>32</v>
      </c>
      <c r="B15" s="7" t="s">
        <v>24</v>
      </c>
      <c r="C15" s="60">
        <v>16999983</v>
      </c>
      <c r="D15" s="60"/>
      <c r="E15" s="44">
        <f t="shared" si="4"/>
        <v>-100</v>
      </c>
      <c r="F15" s="44">
        <f t="shared" si="0"/>
        <v>8.0603237699693011</v>
      </c>
      <c r="G15" s="44" t="e">
        <f t="shared" si="0"/>
        <v>#DIV/0!</v>
      </c>
      <c r="H15" s="60">
        <v>0</v>
      </c>
      <c r="I15" s="60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2" t="s">
        <v>33</v>
      </c>
      <c r="B16" s="7" t="s">
        <v>2</v>
      </c>
      <c r="C16" s="60">
        <v>22196298</v>
      </c>
      <c r="D16" s="60"/>
      <c r="E16" s="44">
        <f t="shared" si="4"/>
        <v>-100</v>
      </c>
      <c r="F16" s="44">
        <f t="shared" si="0"/>
        <v>10.52408984024996</v>
      </c>
      <c r="G16" s="44" t="e">
        <f t="shared" si="0"/>
        <v>#DIV/0!</v>
      </c>
      <c r="H16" s="60">
        <v>4288086</v>
      </c>
      <c r="I16" s="60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2" t="s">
        <v>34</v>
      </c>
      <c r="B17" s="7" t="s">
        <v>13</v>
      </c>
      <c r="C17" s="60">
        <v>1522440</v>
      </c>
      <c r="D17" s="60"/>
      <c r="E17" s="44">
        <f t="shared" si="4"/>
        <v>-100</v>
      </c>
      <c r="F17" s="44">
        <f t="shared" si="0"/>
        <v>0.7218453877484502</v>
      </c>
      <c r="G17" s="44" t="e">
        <f t="shared" si="0"/>
        <v>#DIV/0!</v>
      </c>
      <c r="H17" s="60">
        <v>0</v>
      </c>
      <c r="I17" s="60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2" t="s">
        <v>35</v>
      </c>
      <c r="B18" s="7" t="s">
        <v>14</v>
      </c>
      <c r="C18" s="60">
        <v>3121970</v>
      </c>
      <c r="D18" s="60"/>
      <c r="E18" s="44">
        <f t="shared" ref="E18" si="5">IFERROR((D18-C18)/C18*100, "-")</f>
        <v>-100</v>
      </c>
      <c r="F18" s="44">
        <f t="shared" ref="F18" si="6">C18/C$32*100</f>
        <v>1.4802420096614837</v>
      </c>
      <c r="G18" s="44" t="e">
        <f t="shared" ref="G18" si="7">D18/D$32*100</f>
        <v>#DIV/0!</v>
      </c>
      <c r="H18" s="60">
        <v>0</v>
      </c>
      <c r="I18" s="60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2" t="s">
        <v>36</v>
      </c>
      <c r="B19" s="7" t="s">
        <v>3</v>
      </c>
      <c r="C19" s="60">
        <v>27208327</v>
      </c>
      <c r="D19" s="60"/>
      <c r="E19" s="44">
        <f t="shared" si="4"/>
        <v>-100</v>
      </c>
      <c r="F19" s="44">
        <f>C19/C$32*100</f>
        <v>12.900479068667156</v>
      </c>
      <c r="G19" s="44" t="e">
        <f>D19/D$32*100</f>
        <v>#DIV/0!</v>
      </c>
      <c r="H19" s="60">
        <v>0</v>
      </c>
      <c r="I19" s="60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2" t="s">
        <v>37</v>
      </c>
      <c r="B20" s="7" t="s">
        <v>23</v>
      </c>
      <c r="C20" s="60">
        <v>491396</v>
      </c>
      <c r="D20" s="60"/>
      <c r="E20" s="44">
        <f>IFERROR((D20-C20)/C20*100, "-")</f>
        <v>-100</v>
      </c>
      <c r="F20" s="44" t="s">
        <v>72</v>
      </c>
      <c r="G20" s="44" t="e">
        <f t="shared" ref="G20:G31" si="8">D20/D$32*100</f>
        <v>#DIV/0!</v>
      </c>
      <c r="H20" s="60">
        <v>0</v>
      </c>
      <c r="I20" s="60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2" t="s">
        <v>38</v>
      </c>
      <c r="B21" s="7" t="s">
        <v>4</v>
      </c>
      <c r="C21" s="60">
        <v>13237492</v>
      </c>
      <c r="D21" s="60"/>
      <c r="E21" s="44">
        <f t="shared" si="4"/>
        <v>-100</v>
      </c>
      <c r="F21" s="44">
        <f>C21/C$32*100</f>
        <v>6.276386948291564</v>
      </c>
      <c r="G21" s="44" t="e">
        <f t="shared" si="8"/>
        <v>#DIV/0!</v>
      </c>
      <c r="H21" s="60">
        <v>13619267</v>
      </c>
      <c r="I21" s="60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2" t="s">
        <v>39</v>
      </c>
      <c r="B22" s="7" t="s">
        <v>18</v>
      </c>
      <c r="C22" s="60">
        <v>1806278</v>
      </c>
      <c r="D22" s="60"/>
      <c r="E22" s="44">
        <f>IFERROR((D22-C22)/C22*100, "-")</f>
        <v>-100</v>
      </c>
      <c r="F22" s="44">
        <f>C22/C$32*100</f>
        <v>0.85642353281015682</v>
      </c>
      <c r="G22" s="44" t="e">
        <f t="shared" si="8"/>
        <v>#DIV/0!</v>
      </c>
      <c r="H22" s="60">
        <v>0</v>
      </c>
      <c r="I22" s="60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2" t="s">
        <v>40</v>
      </c>
      <c r="B23" s="7" t="s">
        <v>11</v>
      </c>
      <c r="C23" s="60">
        <v>4279393</v>
      </c>
      <c r="D23" s="60"/>
      <c r="E23" s="44">
        <f>IFERROR((D23-C23)/C23*100, "-")</f>
        <v>-100</v>
      </c>
      <c r="F23" s="44">
        <f>C23/C$32*100</f>
        <v>2.0290192713098731</v>
      </c>
      <c r="G23" s="44" t="e">
        <f t="shared" si="8"/>
        <v>#DIV/0!</v>
      </c>
      <c r="H23" s="60">
        <v>0</v>
      </c>
      <c r="I23" s="60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2" t="s">
        <v>41</v>
      </c>
      <c r="B24" s="7" t="s">
        <v>66</v>
      </c>
      <c r="C24" s="60">
        <v>1763207</v>
      </c>
      <c r="D24" s="60"/>
      <c r="E24" s="44">
        <f>IFERROR((D24-C24)/C24*100, "-")</f>
        <v>-100</v>
      </c>
      <c r="F24" s="44" t="s">
        <v>72</v>
      </c>
      <c r="G24" s="44" t="e">
        <f t="shared" si="8"/>
        <v>#DIV/0!</v>
      </c>
      <c r="H24" s="60"/>
      <c r="I24" s="60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2" t="s">
        <v>71</v>
      </c>
      <c r="B25" s="7" t="s">
        <v>5</v>
      </c>
      <c r="C25" s="60">
        <v>32253873</v>
      </c>
      <c r="D25" s="60"/>
      <c r="E25" s="44">
        <f t="shared" si="4"/>
        <v>-100</v>
      </c>
      <c r="F25" s="44">
        <f t="shared" ref="F25:F31" si="9">C25/C$32*100</f>
        <v>15.292759952493542</v>
      </c>
      <c r="G25" s="44" t="e">
        <f t="shared" si="8"/>
        <v>#DIV/0!</v>
      </c>
      <c r="H25" s="60">
        <v>2484413</v>
      </c>
      <c r="I25" s="60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2" t="s">
        <v>43</v>
      </c>
      <c r="B26" s="7" t="s">
        <v>6</v>
      </c>
      <c r="C26" s="60">
        <v>16874018</v>
      </c>
      <c r="D26" s="60"/>
      <c r="E26" s="44">
        <f t="shared" si="4"/>
        <v>-100</v>
      </c>
      <c r="F26" s="44">
        <f t="shared" si="9"/>
        <v>8.0005990817926023</v>
      </c>
      <c r="G26" s="44" t="e">
        <f t="shared" si="8"/>
        <v>#DIV/0!</v>
      </c>
      <c r="H26" s="60">
        <v>6435953</v>
      </c>
      <c r="I26" s="60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2" t="s">
        <v>44</v>
      </c>
      <c r="B27" s="7" t="s">
        <v>7</v>
      </c>
      <c r="C27" s="60">
        <v>11620643</v>
      </c>
      <c r="D27" s="60"/>
      <c r="E27" s="44">
        <f t="shared" si="4"/>
        <v>-100</v>
      </c>
      <c r="F27" s="44">
        <f t="shared" si="9"/>
        <v>5.5097787447921185</v>
      </c>
      <c r="G27" s="44" t="e">
        <f t="shared" si="8"/>
        <v>#DIV/0!</v>
      </c>
      <c r="H27" s="60">
        <v>13704200</v>
      </c>
      <c r="I27" s="60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2" t="s">
        <v>45</v>
      </c>
      <c r="B28" s="7" t="s">
        <v>8</v>
      </c>
      <c r="C28" s="60">
        <v>0</v>
      </c>
      <c r="D28" s="60"/>
      <c r="E28" s="44" t="str">
        <f t="shared" si="4"/>
        <v>-</v>
      </c>
      <c r="F28" s="44">
        <f t="shared" si="9"/>
        <v>0</v>
      </c>
      <c r="G28" s="44" t="e">
        <f t="shared" si="8"/>
        <v>#DIV/0!</v>
      </c>
      <c r="H28" s="60">
        <v>0</v>
      </c>
      <c r="I28" s="60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2" t="s">
        <v>46</v>
      </c>
      <c r="B29" s="7" t="s">
        <v>68</v>
      </c>
      <c r="C29" s="60">
        <v>103869</v>
      </c>
      <c r="D29" s="60"/>
      <c r="E29" s="44">
        <f>IFERROR((D29-C29)/C29*100, "-")</f>
        <v>-100</v>
      </c>
      <c r="F29" s="44">
        <f t="shared" si="9"/>
        <v>4.9248153345973419E-2</v>
      </c>
      <c r="G29" s="44" t="e">
        <f t="shared" si="8"/>
        <v>#DIV/0!</v>
      </c>
      <c r="H29" s="60">
        <v>13661450</v>
      </c>
      <c r="I29" s="60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2" t="s">
        <v>47</v>
      </c>
      <c r="B30" s="7" t="s">
        <v>25</v>
      </c>
      <c r="C30" s="60">
        <v>6167356</v>
      </c>
      <c r="D30" s="60"/>
      <c r="E30" s="44">
        <f t="shared" si="4"/>
        <v>-100</v>
      </c>
      <c r="F30" s="44">
        <f t="shared" si="9"/>
        <v>2.924172698564627</v>
      </c>
      <c r="G30" s="44" t="e">
        <f t="shared" si="8"/>
        <v>#DIV/0!</v>
      </c>
      <c r="H30" s="60">
        <v>650092</v>
      </c>
      <c r="I30" s="60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2" t="s">
        <v>48</v>
      </c>
      <c r="B31" s="7" t="s">
        <v>9</v>
      </c>
      <c r="C31" s="60">
        <v>0</v>
      </c>
      <c r="D31" s="60"/>
      <c r="E31" s="44" t="str">
        <f t="shared" si="4"/>
        <v>-</v>
      </c>
      <c r="F31" s="44">
        <f t="shared" si="9"/>
        <v>0</v>
      </c>
      <c r="G31" s="44" t="e">
        <f t="shared" si="8"/>
        <v>#DIV/0!</v>
      </c>
      <c r="H31" s="60">
        <v>0</v>
      </c>
      <c r="I31" s="60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6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48" t="s">
        <v>69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0"/>
    </row>
    <row r="40" spans="1:12" x14ac:dyDescent="0.25">
      <c r="A40" s="18"/>
      <c r="B40" s="40"/>
    </row>
    <row r="41" spans="1:12" x14ac:dyDescent="0.25">
      <c r="A41" s="18"/>
      <c r="B41" s="40"/>
    </row>
    <row r="42" spans="1:12" x14ac:dyDescent="0.25">
      <c r="A42" s="18"/>
      <c r="B42" s="40"/>
    </row>
    <row r="43" spans="1:12" x14ac:dyDescent="0.25">
      <c r="A43" s="18"/>
      <c r="B43" s="40"/>
      <c r="C43" s="40"/>
      <c r="D43" s="18"/>
      <c r="E43" s="18"/>
      <c r="F43" s="18"/>
      <c r="G43" s="18"/>
    </row>
    <row r="44" spans="1:12" x14ac:dyDescent="0.25">
      <c r="A44" s="18"/>
      <c r="B44" s="40"/>
      <c r="C44" s="40"/>
      <c r="D44" s="18"/>
      <c r="E44" s="18"/>
      <c r="F44" s="18"/>
      <c r="G44" s="18"/>
    </row>
    <row r="45" spans="1:12" x14ac:dyDescent="0.25">
      <c r="A45" s="18"/>
      <c r="B45" s="40"/>
      <c r="C45" s="40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2"/>
      <c r="C52" s="6"/>
      <c r="D52" s="6"/>
      <c r="E52" s="39"/>
      <c r="F52" s="40"/>
      <c r="G52" s="40"/>
      <c r="H52" s="16"/>
      <c r="I52" s="16"/>
      <c r="J52" s="16"/>
      <c r="K52" s="16"/>
      <c r="L52" s="16"/>
    </row>
    <row r="53" spans="1:12" x14ac:dyDescent="0.25">
      <c r="A53" s="16"/>
      <c r="B53" s="42"/>
      <c r="C53" s="6"/>
      <c r="D53" s="6"/>
      <c r="E53" s="39"/>
      <c r="F53" s="40"/>
      <c r="G53" s="40"/>
      <c r="H53" s="16"/>
      <c r="I53" s="16"/>
      <c r="J53" s="16"/>
      <c r="K53" s="16"/>
      <c r="L53" s="16"/>
    </row>
    <row r="54" spans="1:12" x14ac:dyDescent="0.25">
      <c r="A54" s="16"/>
      <c r="B54" s="42"/>
      <c r="C54" s="6"/>
      <c r="D54" s="6"/>
      <c r="E54" s="39"/>
      <c r="F54" s="40"/>
      <c r="G54" s="40"/>
      <c r="H54" s="16"/>
      <c r="I54" s="16"/>
      <c r="J54" s="16"/>
      <c r="K54" s="16"/>
      <c r="L54" s="16"/>
    </row>
    <row r="55" spans="1:12" x14ac:dyDescent="0.25">
      <c r="A55" s="16"/>
      <c r="B55" s="42"/>
      <c r="C55" s="6"/>
      <c r="D55" s="6"/>
      <c r="E55" s="39"/>
      <c r="F55" s="40"/>
      <c r="G55" s="40"/>
      <c r="H55" s="16"/>
      <c r="I55" s="16"/>
      <c r="J55" s="16"/>
      <c r="K55" s="16"/>
      <c r="L55" s="16"/>
    </row>
    <row r="56" spans="1:12" x14ac:dyDescent="0.25">
      <c r="A56" s="16"/>
      <c r="B56" s="42"/>
      <c r="C56" s="6"/>
      <c r="D56" s="6"/>
      <c r="E56" s="39"/>
      <c r="F56" s="40"/>
      <c r="G56" s="40"/>
      <c r="H56" s="16"/>
      <c r="I56" s="16"/>
      <c r="J56" s="16"/>
      <c r="K56" s="16"/>
      <c r="L56" s="16"/>
    </row>
    <row r="57" spans="1:12" x14ac:dyDescent="0.25">
      <c r="A57" s="16"/>
      <c r="B57" s="42"/>
      <c r="C57" s="6"/>
      <c r="D57" s="6"/>
      <c r="E57" s="39"/>
      <c r="F57" s="40"/>
      <c r="G57" s="40"/>
      <c r="H57" s="16"/>
      <c r="I57" s="16"/>
      <c r="J57" s="16"/>
      <c r="K57" s="16"/>
      <c r="L57" s="16"/>
    </row>
    <row r="58" spans="1:12" x14ac:dyDescent="0.25">
      <c r="A58" s="16"/>
      <c r="B58" s="42"/>
      <c r="C58" s="6"/>
      <c r="D58" s="6"/>
      <c r="E58" s="39"/>
      <c r="F58" s="40"/>
      <c r="G58" s="40"/>
      <c r="H58" s="16"/>
      <c r="I58" s="16"/>
      <c r="J58" s="16"/>
      <c r="K58" s="16"/>
      <c r="L58" s="16"/>
    </row>
    <row r="59" spans="1:12" x14ac:dyDescent="0.25">
      <c r="A59" s="16"/>
      <c r="B59" s="42"/>
      <c r="C59" s="6"/>
      <c r="D59" s="6"/>
      <c r="E59" s="43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2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2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2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2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2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3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1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3" t="s">
        <v>64</v>
      </c>
      <c r="I5" s="63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1" t="s">
        <v>59</v>
      </c>
      <c r="B8" s="84" t="s">
        <v>10</v>
      </c>
      <c r="C8" s="80" t="s">
        <v>78</v>
      </c>
      <c r="D8" s="80"/>
      <c r="E8" s="80" t="s">
        <v>77</v>
      </c>
      <c r="F8" s="80"/>
      <c r="G8" s="80" t="s">
        <v>79</v>
      </c>
      <c r="H8" s="80"/>
      <c r="I8" s="80" t="s">
        <v>78</v>
      </c>
      <c r="J8" s="80"/>
      <c r="K8" s="80" t="s">
        <v>77</v>
      </c>
      <c r="L8" s="80"/>
      <c r="M8" s="80" t="s">
        <v>79</v>
      </c>
      <c r="N8" s="87"/>
    </row>
    <row r="9" spans="1:14" ht="21.75" customHeight="1" x14ac:dyDescent="0.25">
      <c r="A9" s="82"/>
      <c r="B9" s="85"/>
      <c r="C9" s="85" t="s">
        <v>91</v>
      </c>
      <c r="D9" s="85"/>
      <c r="E9" s="85" t="s">
        <v>91</v>
      </c>
      <c r="F9" s="85"/>
      <c r="G9" s="85" t="s">
        <v>91</v>
      </c>
      <c r="H9" s="85"/>
      <c r="I9" s="85" t="s">
        <v>90</v>
      </c>
      <c r="J9" s="85"/>
      <c r="K9" s="85" t="s">
        <v>90</v>
      </c>
      <c r="L9" s="85"/>
      <c r="M9" s="85" t="s">
        <v>90</v>
      </c>
      <c r="N9" s="88"/>
    </row>
    <row r="10" spans="1:14" ht="18.75" customHeight="1" thickBot="1" x14ac:dyDescent="0.3">
      <c r="A10" s="83"/>
      <c r="B10" s="86"/>
      <c r="C10" s="66" t="s">
        <v>26</v>
      </c>
      <c r="D10" s="64" t="s">
        <v>76</v>
      </c>
      <c r="E10" s="66" t="s">
        <v>26</v>
      </c>
      <c r="F10" s="64" t="s">
        <v>76</v>
      </c>
      <c r="G10" s="66" t="s">
        <v>26</v>
      </c>
      <c r="H10" s="72" t="s">
        <v>76</v>
      </c>
      <c r="I10" s="66" t="s">
        <v>26</v>
      </c>
      <c r="J10" s="72" t="s">
        <v>76</v>
      </c>
      <c r="K10" s="66" t="s">
        <v>26</v>
      </c>
      <c r="L10" s="72" t="s">
        <v>76</v>
      </c>
      <c r="M10" s="66" t="s">
        <v>26</v>
      </c>
      <c r="N10" s="65" t="s">
        <v>76</v>
      </c>
    </row>
    <row r="11" spans="1:14" x14ac:dyDescent="0.25">
      <c r="A11" s="15" t="s">
        <v>27</v>
      </c>
      <c r="B11" s="7" t="s">
        <v>12</v>
      </c>
      <c r="C11" s="60">
        <v>6898000.6399999997</v>
      </c>
      <c r="D11" s="70">
        <f t="shared" ref="D11:D24" si="0">C11/C$25*100</f>
        <v>6.4546461423178156</v>
      </c>
      <c r="E11" s="60">
        <v>0</v>
      </c>
      <c r="F11" s="29">
        <f t="shared" ref="F11:F24" si="1">E11/E$25*100</f>
        <v>0</v>
      </c>
      <c r="G11" s="60">
        <f t="shared" ref="G11:G24" si="2">C11+E11</f>
        <v>6898000.6399999997</v>
      </c>
      <c r="H11" s="71">
        <f t="shared" ref="H11:H24" si="3">G11/G$25*100</f>
        <v>5.8777463570201842</v>
      </c>
      <c r="I11" s="60">
        <v>7379676.3899999997</v>
      </c>
      <c r="J11" s="70">
        <f t="shared" ref="J11:J24" si="4">I11/I$25*100</f>
        <v>5.9512235657662265</v>
      </c>
      <c r="K11" s="60">
        <v>0</v>
      </c>
      <c r="L11" s="29">
        <f t="shared" ref="L11:L24" si="5">K11/K$25*100</f>
        <v>0</v>
      </c>
      <c r="M11" s="60">
        <f t="shared" ref="M11:M24" si="6">I11+K11</f>
        <v>7379676.3899999997</v>
      </c>
      <c r="N11" s="71">
        <f t="shared" ref="N11:N24" si="7">M11/M$25*100</f>
        <v>5.466867644210839</v>
      </c>
    </row>
    <row r="12" spans="1:14" x14ac:dyDescent="0.25">
      <c r="A12" s="15" t="s">
        <v>28</v>
      </c>
      <c r="B12" s="7" t="s">
        <v>13</v>
      </c>
      <c r="C12" s="60">
        <v>10561973.270000001</v>
      </c>
      <c r="D12" s="70">
        <f t="shared" si="0"/>
        <v>9.8831246299318121</v>
      </c>
      <c r="E12" s="60">
        <v>0</v>
      </c>
      <c r="F12" s="29">
        <f t="shared" si="1"/>
        <v>0</v>
      </c>
      <c r="G12" s="60">
        <f t="shared" si="2"/>
        <v>10561973.270000001</v>
      </c>
      <c r="H12" s="71">
        <f t="shared" si="3"/>
        <v>8.9997961946676579</v>
      </c>
      <c r="I12" s="60">
        <v>11570150.359999999</v>
      </c>
      <c r="J12" s="70">
        <f t="shared" si="4"/>
        <v>9.3305651688461886</v>
      </c>
      <c r="K12" s="60">
        <v>0</v>
      </c>
      <c r="L12" s="29">
        <f t="shared" si="5"/>
        <v>0</v>
      </c>
      <c r="M12" s="60">
        <f t="shared" si="6"/>
        <v>11570150.359999999</v>
      </c>
      <c r="N12" s="71">
        <f t="shared" si="7"/>
        <v>8.5711726773615862</v>
      </c>
    </row>
    <row r="13" spans="1:14" x14ac:dyDescent="0.25">
      <c r="A13" s="15" t="s">
        <v>29</v>
      </c>
      <c r="B13" s="7" t="s">
        <v>14</v>
      </c>
      <c r="C13" s="60">
        <v>12699380.15</v>
      </c>
      <c r="D13" s="70">
        <f t="shared" si="0"/>
        <v>11.883154173645446</v>
      </c>
      <c r="E13" s="60">
        <v>0</v>
      </c>
      <c r="F13" s="29">
        <f t="shared" si="1"/>
        <v>0</v>
      </c>
      <c r="G13" s="60">
        <f t="shared" si="2"/>
        <v>12699380.15</v>
      </c>
      <c r="H13" s="71">
        <f t="shared" si="3"/>
        <v>10.821068206377687</v>
      </c>
      <c r="I13" s="60">
        <v>14250469.280000001</v>
      </c>
      <c r="J13" s="70">
        <f t="shared" si="4"/>
        <v>11.492066063667011</v>
      </c>
      <c r="K13" s="60">
        <v>0</v>
      </c>
      <c r="L13" s="29">
        <f t="shared" si="5"/>
        <v>0</v>
      </c>
      <c r="M13" s="60">
        <f t="shared" si="6"/>
        <v>14250469.280000001</v>
      </c>
      <c r="N13" s="71">
        <f t="shared" si="7"/>
        <v>10.556754158924921</v>
      </c>
    </row>
    <row r="14" spans="1:14" x14ac:dyDescent="0.25">
      <c r="A14" s="15" t="s">
        <v>30</v>
      </c>
      <c r="B14" s="7" t="s">
        <v>23</v>
      </c>
      <c r="C14" s="60">
        <v>4645732.6100000003</v>
      </c>
      <c r="D14" s="70">
        <f t="shared" si="0"/>
        <v>4.3471379076845933</v>
      </c>
      <c r="E14" s="60">
        <v>0</v>
      </c>
      <c r="F14" s="29">
        <f t="shared" si="1"/>
        <v>0</v>
      </c>
      <c r="G14" s="60">
        <f t="shared" si="2"/>
        <v>4645732.6100000003</v>
      </c>
      <c r="H14" s="71">
        <f t="shared" si="3"/>
        <v>3.9586018252554664</v>
      </c>
      <c r="I14" s="60">
        <v>5727271.21</v>
      </c>
      <c r="J14" s="70">
        <f t="shared" si="4"/>
        <v>4.6186674850232086</v>
      </c>
      <c r="K14" s="60">
        <v>0</v>
      </c>
      <c r="L14" s="29">
        <f t="shared" si="5"/>
        <v>0</v>
      </c>
      <c r="M14" s="60">
        <f t="shared" si="6"/>
        <v>5727271.21</v>
      </c>
      <c r="N14" s="71">
        <f t="shared" si="7"/>
        <v>4.242765131272817</v>
      </c>
    </row>
    <row r="15" spans="1:14" x14ac:dyDescent="0.25">
      <c r="A15" s="15" t="s">
        <v>31</v>
      </c>
      <c r="B15" s="7" t="s">
        <v>16</v>
      </c>
      <c r="C15" s="60">
        <v>4834745.66</v>
      </c>
      <c r="D15" s="70">
        <f t="shared" si="0"/>
        <v>4.5240025410329343</v>
      </c>
      <c r="E15" s="60">
        <v>9563088.0500000007</v>
      </c>
      <c r="F15" s="29">
        <f t="shared" si="1"/>
        <v>91.171232548532402</v>
      </c>
      <c r="G15" s="60">
        <f t="shared" si="2"/>
        <v>14397833.710000001</v>
      </c>
      <c r="H15" s="71">
        <f t="shared" si="3"/>
        <v>12.268310638767193</v>
      </c>
      <c r="I15" s="60">
        <v>5518555.3899999997</v>
      </c>
      <c r="J15" s="70">
        <f t="shared" si="4"/>
        <v>4.4503519057363743</v>
      </c>
      <c r="K15" s="60">
        <v>9896320.9700000007</v>
      </c>
      <c r="L15" s="29">
        <f t="shared" si="5"/>
        <v>90.077570866273618</v>
      </c>
      <c r="M15" s="60">
        <f t="shared" si="6"/>
        <v>15414876.359999999</v>
      </c>
      <c r="N15" s="71">
        <f t="shared" si="7"/>
        <v>11.419347456236432</v>
      </c>
    </row>
    <row r="16" spans="1:14" x14ac:dyDescent="0.25">
      <c r="A16" s="15" t="s">
        <v>32</v>
      </c>
      <c r="B16" s="7" t="s">
        <v>17</v>
      </c>
      <c r="C16" s="60">
        <v>3080216.74</v>
      </c>
      <c r="D16" s="70">
        <f t="shared" si="0"/>
        <v>2.8822422809087711</v>
      </c>
      <c r="E16" s="60">
        <v>0</v>
      </c>
      <c r="F16" s="29">
        <f t="shared" si="1"/>
        <v>0</v>
      </c>
      <c r="G16" s="60">
        <f t="shared" si="2"/>
        <v>3080216.74</v>
      </c>
      <c r="H16" s="71">
        <f t="shared" si="3"/>
        <v>2.6246348278633373</v>
      </c>
      <c r="I16" s="60">
        <v>4443157.2</v>
      </c>
      <c r="J16" s="70">
        <f t="shared" si="4"/>
        <v>3.5831140063099549</v>
      </c>
      <c r="K16" s="60">
        <v>0</v>
      </c>
      <c r="L16" s="29">
        <f t="shared" si="5"/>
        <v>0</v>
      </c>
      <c r="M16" s="60">
        <f t="shared" si="6"/>
        <v>4443157.2</v>
      </c>
      <c r="N16" s="71">
        <f t="shared" si="7"/>
        <v>3.2914928854790109</v>
      </c>
    </row>
    <row r="17" spans="1:14" x14ac:dyDescent="0.25">
      <c r="A17" s="15" t="s">
        <v>33</v>
      </c>
      <c r="B17" s="7" t="s">
        <v>18</v>
      </c>
      <c r="C17" s="60">
        <v>7899557.0800000001</v>
      </c>
      <c r="D17" s="70">
        <f t="shared" si="0"/>
        <v>7.3918296465164426</v>
      </c>
      <c r="E17" s="60">
        <v>0</v>
      </c>
      <c r="F17" s="29">
        <f t="shared" si="1"/>
        <v>0</v>
      </c>
      <c r="G17" s="60">
        <f t="shared" si="2"/>
        <v>7899557.0800000001</v>
      </c>
      <c r="H17" s="71">
        <f t="shared" si="3"/>
        <v>6.7311667934323358</v>
      </c>
      <c r="I17" s="60">
        <v>9515131.3300000001</v>
      </c>
      <c r="J17" s="70">
        <f t="shared" si="4"/>
        <v>7.6733275024349057</v>
      </c>
      <c r="K17" s="60">
        <v>0</v>
      </c>
      <c r="L17" s="29">
        <f t="shared" si="5"/>
        <v>0</v>
      </c>
      <c r="M17" s="60">
        <f t="shared" si="6"/>
        <v>9515131.3300000001</v>
      </c>
      <c r="N17" s="71">
        <f t="shared" si="7"/>
        <v>7.0488136402406463</v>
      </c>
    </row>
    <row r="18" spans="1:14" x14ac:dyDescent="0.25">
      <c r="A18" s="15" t="s">
        <v>34</v>
      </c>
      <c r="B18" s="7" t="s">
        <v>19</v>
      </c>
      <c r="C18" s="60">
        <v>6819275.9699999997</v>
      </c>
      <c r="D18" s="70">
        <f t="shared" si="0"/>
        <v>6.3809813350729243</v>
      </c>
      <c r="E18" s="60">
        <v>0</v>
      </c>
      <c r="F18" s="29">
        <f t="shared" si="1"/>
        <v>0</v>
      </c>
      <c r="G18" s="60">
        <f t="shared" si="2"/>
        <v>6819275.9699999997</v>
      </c>
      <c r="H18" s="71">
        <f t="shared" si="3"/>
        <v>5.8106655220871044</v>
      </c>
      <c r="I18" s="60">
        <v>8337511.0199999996</v>
      </c>
      <c r="J18" s="70">
        <f t="shared" si="4"/>
        <v>6.723654187505586</v>
      </c>
      <c r="K18" s="60">
        <v>0</v>
      </c>
      <c r="L18" s="29">
        <f t="shared" si="5"/>
        <v>0</v>
      </c>
      <c r="M18" s="60">
        <f t="shared" si="6"/>
        <v>8337511.0199999996</v>
      </c>
      <c r="N18" s="71">
        <f t="shared" si="7"/>
        <v>6.1764319761031299</v>
      </c>
    </row>
    <row r="19" spans="1:14" x14ac:dyDescent="0.25">
      <c r="A19" s="15" t="s">
        <v>35</v>
      </c>
      <c r="B19" s="7" t="s">
        <v>11</v>
      </c>
      <c r="C19" s="60">
        <v>12553355.35</v>
      </c>
      <c r="D19" s="70">
        <f t="shared" si="0"/>
        <v>11.74651481085137</v>
      </c>
      <c r="E19" s="60">
        <v>0</v>
      </c>
      <c r="F19" s="29">
        <f t="shared" si="1"/>
        <v>0</v>
      </c>
      <c r="G19" s="60">
        <f t="shared" si="2"/>
        <v>12553355.35</v>
      </c>
      <c r="H19" s="71">
        <f t="shared" si="3"/>
        <v>10.696641320816452</v>
      </c>
      <c r="I19" s="60">
        <v>13819481.73</v>
      </c>
      <c r="J19" s="70">
        <f t="shared" si="4"/>
        <v>11.144502955400165</v>
      </c>
      <c r="K19" s="60">
        <v>0</v>
      </c>
      <c r="L19" s="29">
        <f t="shared" si="5"/>
        <v>0</v>
      </c>
      <c r="M19" s="60">
        <f t="shared" si="6"/>
        <v>13819481.73</v>
      </c>
      <c r="N19" s="71">
        <f t="shared" si="7"/>
        <v>10.237478384807581</v>
      </c>
    </row>
    <row r="20" spans="1:14" x14ac:dyDescent="0.25">
      <c r="A20" s="15" t="s">
        <v>36</v>
      </c>
      <c r="B20" s="7" t="s">
        <v>15</v>
      </c>
      <c r="C20" s="60">
        <v>5079621.9800000004</v>
      </c>
      <c r="D20" s="70">
        <f t="shared" si="0"/>
        <v>4.7531399500768661</v>
      </c>
      <c r="E20" s="60">
        <v>0</v>
      </c>
      <c r="F20" s="29">
        <f t="shared" si="1"/>
        <v>0</v>
      </c>
      <c r="G20" s="60">
        <f t="shared" si="2"/>
        <v>5079621.9800000004</v>
      </c>
      <c r="H20" s="71">
        <f t="shared" si="3"/>
        <v>4.3283164421371607</v>
      </c>
      <c r="I20" s="60">
        <v>5783565.6399999997</v>
      </c>
      <c r="J20" s="70">
        <f t="shared" si="4"/>
        <v>4.664065239712202</v>
      </c>
      <c r="K20" s="60">
        <v>0</v>
      </c>
      <c r="L20" s="29">
        <f t="shared" si="5"/>
        <v>0</v>
      </c>
      <c r="M20" s="60">
        <f t="shared" si="6"/>
        <v>5783565.6399999997</v>
      </c>
      <c r="N20" s="71">
        <f t="shared" si="7"/>
        <v>4.2844680707585274</v>
      </c>
    </row>
    <row r="21" spans="1:14" x14ac:dyDescent="0.25">
      <c r="A21" s="15" t="s">
        <v>37</v>
      </c>
      <c r="B21" s="7" t="s">
        <v>66</v>
      </c>
      <c r="C21" s="60">
        <v>7768607.6899999995</v>
      </c>
      <c r="D21" s="70">
        <f t="shared" si="0"/>
        <v>7.2692967534197006</v>
      </c>
      <c r="E21" s="60">
        <v>0</v>
      </c>
      <c r="F21" s="29">
        <f t="shared" si="1"/>
        <v>0</v>
      </c>
      <c r="G21" s="60">
        <f t="shared" si="2"/>
        <v>7768607.6899999995</v>
      </c>
      <c r="H21" s="71">
        <f t="shared" si="3"/>
        <v>6.6195855773386079</v>
      </c>
      <c r="I21" s="60">
        <v>10469783.140000001</v>
      </c>
      <c r="J21" s="70">
        <f t="shared" si="4"/>
        <v>8.4431913892134673</v>
      </c>
      <c r="K21" s="60">
        <v>0</v>
      </c>
      <c r="L21" s="29">
        <f t="shared" si="5"/>
        <v>0</v>
      </c>
      <c r="M21" s="60">
        <f t="shared" si="6"/>
        <v>10469783.140000001</v>
      </c>
      <c r="N21" s="71">
        <f t="shared" si="7"/>
        <v>7.7560201376215314</v>
      </c>
    </row>
    <row r="22" spans="1:14" x14ac:dyDescent="0.25">
      <c r="A22" s="15" t="s">
        <v>38</v>
      </c>
      <c r="B22" s="7" t="s">
        <v>22</v>
      </c>
      <c r="C22" s="60">
        <v>1435323.88</v>
      </c>
      <c r="D22" s="70">
        <f t="shared" si="0"/>
        <v>1.3430714533854609</v>
      </c>
      <c r="E22" s="60">
        <v>0</v>
      </c>
      <c r="F22" s="29">
        <f t="shared" si="1"/>
        <v>0</v>
      </c>
      <c r="G22" s="60">
        <f t="shared" si="2"/>
        <v>1435323.88</v>
      </c>
      <c r="H22" s="71">
        <f t="shared" si="3"/>
        <v>1.2230311574476855</v>
      </c>
      <c r="I22" s="60">
        <v>1744491.18</v>
      </c>
      <c r="J22" s="70">
        <f t="shared" si="4"/>
        <v>1.406817382230406</v>
      </c>
      <c r="K22" s="60">
        <v>0</v>
      </c>
      <c r="L22" s="29">
        <f t="shared" si="5"/>
        <v>0</v>
      </c>
      <c r="M22" s="60">
        <f t="shared" si="6"/>
        <v>1744491.18</v>
      </c>
      <c r="N22" s="71">
        <f t="shared" si="7"/>
        <v>1.2923198638461146</v>
      </c>
    </row>
    <row r="23" spans="1:14" x14ac:dyDescent="0.25">
      <c r="A23" s="15" t="s">
        <v>39</v>
      </c>
      <c r="B23" s="7" t="s">
        <v>20</v>
      </c>
      <c r="C23" s="60">
        <v>6993819.4298999999</v>
      </c>
      <c r="D23" s="70">
        <f t="shared" si="0"/>
        <v>6.5443063808227508</v>
      </c>
      <c r="E23" s="60">
        <v>0</v>
      </c>
      <c r="F23" s="29">
        <f t="shared" si="1"/>
        <v>0</v>
      </c>
      <c r="G23" s="60">
        <f t="shared" si="2"/>
        <v>6993819.4298999999</v>
      </c>
      <c r="H23" s="71">
        <f t="shared" si="3"/>
        <v>5.9593929924239193</v>
      </c>
      <c r="I23" s="60">
        <v>6809652.6900000004</v>
      </c>
      <c r="J23" s="70">
        <f t="shared" si="4"/>
        <v>5.4915369484665684</v>
      </c>
      <c r="K23" s="60">
        <v>0</v>
      </c>
      <c r="L23" s="29">
        <f t="shared" si="5"/>
        <v>0</v>
      </c>
      <c r="M23" s="60">
        <f t="shared" si="6"/>
        <v>6809652.6900000004</v>
      </c>
      <c r="N23" s="71">
        <f t="shared" si="7"/>
        <v>5.0445938265965484</v>
      </c>
    </row>
    <row r="24" spans="1:14" x14ac:dyDescent="0.25">
      <c r="A24" s="15" t="s">
        <v>40</v>
      </c>
      <c r="B24" s="7" t="s">
        <v>25</v>
      </c>
      <c r="C24" s="60">
        <v>15599154.899999999</v>
      </c>
      <c r="D24" s="70">
        <f t="shared" si="0"/>
        <v>14.596551994333106</v>
      </c>
      <c r="E24" s="60">
        <v>926062.73</v>
      </c>
      <c r="F24" s="29">
        <f t="shared" si="1"/>
        <v>8.8287674514675984</v>
      </c>
      <c r="G24" s="60">
        <f t="shared" si="2"/>
        <v>16525217.629999999</v>
      </c>
      <c r="H24" s="71">
        <f t="shared" si="3"/>
        <v>14.081042144365213</v>
      </c>
      <c r="I24" s="60">
        <v>18633777.990000002</v>
      </c>
      <c r="J24" s="70">
        <f t="shared" si="4"/>
        <v>15.026916199687726</v>
      </c>
      <c r="K24" s="60">
        <v>1090122.02</v>
      </c>
      <c r="L24" s="29">
        <f t="shared" si="5"/>
        <v>9.9224291337263839</v>
      </c>
      <c r="M24" s="60">
        <f t="shared" si="6"/>
        <v>19723900.010000002</v>
      </c>
      <c r="N24" s="71">
        <f t="shared" si="7"/>
        <v>14.611474146540301</v>
      </c>
    </row>
    <row r="25" spans="1:14" x14ac:dyDescent="0.25">
      <c r="A25" s="3"/>
      <c r="B25" s="4" t="s">
        <v>56</v>
      </c>
      <c r="C25" s="78">
        <f>SUM(C11:C24)</f>
        <v>106868765.34990001</v>
      </c>
      <c r="D25" s="79">
        <f t="shared" ref="D25:H25" si="8">SUM(D11:D24)</f>
        <v>99.999999999999986</v>
      </c>
      <c r="E25" s="78">
        <f t="shared" si="8"/>
        <v>10489150.780000001</v>
      </c>
      <c r="F25" s="30">
        <f>SUM(F11:F24)</f>
        <v>100</v>
      </c>
      <c r="G25" s="78">
        <f t="shared" si="8"/>
        <v>117357916.12989999</v>
      </c>
      <c r="H25" s="77">
        <f t="shared" si="8"/>
        <v>100</v>
      </c>
      <c r="I25" s="78">
        <f t="shared" ref="I25:N25" si="9">SUM(I11:I24)</f>
        <v>124002674.55000001</v>
      </c>
      <c r="J25" s="79">
        <f t="shared" si="9"/>
        <v>100</v>
      </c>
      <c r="K25" s="78">
        <f t="shared" si="9"/>
        <v>10986442.99</v>
      </c>
      <c r="L25" s="30">
        <f t="shared" si="9"/>
        <v>100</v>
      </c>
      <c r="M25" s="78">
        <f>SUM(M11:M24)</f>
        <v>134989117.54000002</v>
      </c>
      <c r="N25" s="30">
        <f t="shared" si="9"/>
        <v>99.999999999999986</v>
      </c>
    </row>
    <row r="26" spans="1:14" x14ac:dyDescent="0.25"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14" x14ac:dyDescent="0.25">
      <c r="D27" s="47"/>
      <c r="J27" s="47"/>
    </row>
    <row r="28" spans="1:14" x14ac:dyDescent="0.25">
      <c r="B28" s="48" t="s">
        <v>80</v>
      </c>
    </row>
    <row r="29" spans="1:14" x14ac:dyDescent="0.25">
      <c r="C29" s="9"/>
      <c r="E29" s="9"/>
      <c r="G29" s="9"/>
      <c r="I29" s="9"/>
      <c r="K29" s="9"/>
      <c r="M29" s="9"/>
    </row>
    <row r="30" spans="1:14" x14ac:dyDescent="0.25">
      <c r="C30" s="6"/>
      <c r="I30" s="6"/>
    </row>
    <row r="31" spans="1:14" x14ac:dyDescent="0.25">
      <c r="C31" s="36"/>
      <c r="I31" s="36"/>
    </row>
    <row r="32" spans="1:14" x14ac:dyDescent="0.25">
      <c r="C32" s="6"/>
      <c r="D32" s="6"/>
      <c r="E32" s="18"/>
      <c r="G32" s="18"/>
      <c r="I32" s="6"/>
      <c r="J32" s="6"/>
      <c r="K32" s="18"/>
      <c r="M32" s="18"/>
    </row>
    <row r="33" spans="2:9" x14ac:dyDescent="0.25">
      <c r="C33" s="37"/>
      <c r="I33" s="37"/>
    </row>
    <row r="35" spans="2:9" x14ac:dyDescent="0.25">
      <c r="C35" s="50"/>
      <c r="I35" s="50"/>
    </row>
    <row r="36" spans="2:9" x14ac:dyDescent="0.25">
      <c r="C36" s="50"/>
      <c r="I36" s="50"/>
    </row>
    <row r="42" spans="2:9" x14ac:dyDescent="0.25">
      <c r="B42" s="17"/>
      <c r="C42" s="18"/>
      <c r="I42" s="18"/>
    </row>
    <row r="43" spans="2:9" x14ac:dyDescent="0.25">
      <c r="B43" s="17"/>
      <c r="C43" s="18"/>
      <c r="I43" s="18"/>
    </row>
    <row r="44" spans="2:9" x14ac:dyDescent="0.25">
      <c r="B44" s="17"/>
      <c r="C44" s="18"/>
      <c r="I44" s="18"/>
    </row>
    <row r="45" spans="2:9" x14ac:dyDescent="0.25">
      <c r="B45" s="17"/>
      <c r="C45" s="18"/>
      <c r="I45" s="18"/>
    </row>
    <row r="46" spans="2:9" x14ac:dyDescent="0.25">
      <c r="B46" s="17"/>
      <c r="C46" s="18"/>
      <c r="I46" s="18"/>
    </row>
    <row r="47" spans="2:9" x14ac:dyDescent="0.25">
      <c r="B47" s="17"/>
      <c r="C47" s="18"/>
      <c r="I47" s="18"/>
    </row>
    <row r="48" spans="2:9" x14ac:dyDescent="0.25">
      <c r="B48" s="17"/>
      <c r="C48" s="18"/>
      <c r="I48" s="18"/>
    </row>
    <row r="49" spans="2:9" x14ac:dyDescent="0.25">
      <c r="B49" s="17"/>
      <c r="C49" s="18"/>
      <c r="I49" s="18"/>
    </row>
    <row r="50" spans="2:9" x14ac:dyDescent="0.25">
      <c r="B50" s="17"/>
      <c r="C50" s="18"/>
      <c r="I50" s="18"/>
    </row>
    <row r="51" spans="2:9" x14ac:dyDescent="0.25">
      <c r="B51" s="17"/>
      <c r="C51" s="18"/>
      <c r="I51" s="18"/>
    </row>
    <row r="52" spans="2:9" x14ac:dyDescent="0.25">
      <c r="B52" s="17"/>
      <c r="C52" s="18"/>
      <c r="I52" s="18"/>
    </row>
    <row r="53" spans="2:9" x14ac:dyDescent="0.25">
      <c r="B53" s="17"/>
      <c r="C53" s="18"/>
      <c r="I53" s="18"/>
    </row>
    <row r="54" spans="2:9" x14ac:dyDescent="0.25">
      <c r="B54" s="17"/>
      <c r="C54" s="18"/>
      <c r="I54" s="18"/>
    </row>
    <row r="55" spans="2:9" x14ac:dyDescent="0.25">
      <c r="B55" s="18"/>
      <c r="C55" s="6"/>
      <c r="I55" s="6"/>
    </row>
    <row r="56" spans="2:9" x14ac:dyDescent="0.25">
      <c r="B56" s="18"/>
      <c r="C56" s="18"/>
      <c r="I56" s="18"/>
    </row>
  </sheetData>
  <mergeCells count="14">
    <mergeCell ref="I8:J8"/>
    <mergeCell ref="K8:L8"/>
    <mergeCell ref="M8:N8"/>
    <mergeCell ref="I9:J9"/>
    <mergeCell ref="K9:L9"/>
    <mergeCell ref="M9:N9"/>
    <mergeCell ref="G8:H8"/>
    <mergeCell ref="A8:A10"/>
    <mergeCell ref="B8:B10"/>
    <mergeCell ref="C8:D8"/>
    <mergeCell ref="E8:F8"/>
    <mergeCell ref="C9:D9"/>
    <mergeCell ref="E9:F9"/>
    <mergeCell ref="G9:H9"/>
  </mergeCells>
  <dataValidations count="1">
    <dataValidation type="decimal" allowBlank="1" showInputMessage="1" showErrorMessage="1" errorTitle="Microsoft Excel" error="Neočekivana vrsta podatka!_x000a_Mollimo unesite broj." sqref="C33 G29 I32:J32 I29:I30 E29 C32:D32 C29:C30 K16:K24 I33 M29 M11:M24 K11:K14 K29 E16:E24 E11:E14 C12 G11:G24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&amp;L&amp;G&amp;C&amp;K000000Statistika tržišta osiguranja&amp;RMjesečni izvještaj</oddHeader>
    <oddFooter>&amp;CU izvještaj su uključeni podaci zaključno sa 31.05.2024. godine.</oddFooter>
  </headerFooter>
  <ignoredErrors>
    <ignoredError sqref="M11:M24" formula="1"/>
    <ignoredError sqref="J11:J25 L11:L25 N11:N25" evalError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2" t="s">
        <v>64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1" t="s">
        <v>59</v>
      </c>
      <c r="B7" s="84" t="s">
        <v>10</v>
      </c>
      <c r="C7" s="80" t="s">
        <v>54</v>
      </c>
      <c r="D7" s="80"/>
      <c r="E7" s="80"/>
      <c r="F7" s="80"/>
      <c r="G7" s="80"/>
      <c r="H7" s="80" t="s">
        <v>55</v>
      </c>
      <c r="I7" s="80"/>
      <c r="J7" s="80"/>
      <c r="K7" s="80"/>
      <c r="L7" s="87"/>
    </row>
    <row r="8" spans="1:12" ht="21" customHeight="1" x14ac:dyDescent="0.25">
      <c r="A8" s="82"/>
      <c r="B8" s="85"/>
      <c r="C8" s="89" t="s">
        <v>26</v>
      </c>
      <c r="D8" s="89"/>
      <c r="E8" s="90" t="s">
        <v>60</v>
      </c>
      <c r="F8" s="85" t="s">
        <v>57</v>
      </c>
      <c r="G8" s="85"/>
      <c r="H8" s="89" t="s">
        <v>26</v>
      </c>
      <c r="I8" s="89"/>
      <c r="J8" s="90" t="s">
        <v>61</v>
      </c>
      <c r="K8" s="85" t="s">
        <v>57</v>
      </c>
      <c r="L8" s="88"/>
    </row>
    <row r="9" spans="1:12" ht="18.75" customHeight="1" thickBot="1" x14ac:dyDescent="0.3">
      <c r="A9" s="83"/>
      <c r="B9" s="86"/>
      <c r="C9" s="49" t="s">
        <v>65</v>
      </c>
      <c r="D9" s="49" t="s">
        <v>74</v>
      </c>
      <c r="E9" s="91"/>
      <c r="F9" s="33" t="s">
        <v>67</v>
      </c>
      <c r="G9" s="33" t="s">
        <v>75</v>
      </c>
      <c r="H9" s="61" t="s">
        <v>65</v>
      </c>
      <c r="I9" s="61" t="s">
        <v>74</v>
      </c>
      <c r="J9" s="91"/>
      <c r="K9" s="33" t="s">
        <v>67</v>
      </c>
      <c r="L9" s="34" t="s">
        <v>75</v>
      </c>
    </row>
    <row r="10" spans="1:12" x14ac:dyDescent="0.25">
      <c r="A10" s="15" t="s">
        <v>27</v>
      </c>
      <c r="B10" s="7" t="s">
        <v>63</v>
      </c>
      <c r="C10" s="60">
        <v>3039678</v>
      </c>
      <c r="D10" s="60"/>
      <c r="E10" s="44">
        <f t="shared" ref="E10:E31" si="0">IFERROR((D10-C10)/C$37*100, "-")</f>
        <v>-2.5515316893388253</v>
      </c>
      <c r="F10" s="44">
        <f t="shared" ref="F10:F20" si="1">C10/C$37*100</f>
        <v>2.5515316893388253</v>
      </c>
      <c r="G10" s="45" t="e">
        <f t="shared" ref="G10:G20" si="2">D10/D$37*100</f>
        <v>#DIV/0!</v>
      </c>
      <c r="H10" s="60">
        <v>19190</v>
      </c>
      <c r="I10" s="60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8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0">
        <v>3186682</v>
      </c>
      <c r="D11" s="60"/>
      <c r="E11" s="44">
        <f t="shared" si="0"/>
        <v>-2.6749281031890968</v>
      </c>
      <c r="F11" s="44">
        <f t="shared" si="1"/>
        <v>2.6749281031890968</v>
      </c>
      <c r="G11" s="45" t="e">
        <f t="shared" si="2"/>
        <v>#DIV/0!</v>
      </c>
      <c r="H11" s="60">
        <v>0</v>
      </c>
      <c r="I11" s="60"/>
      <c r="J11" s="12">
        <f t="shared" si="3"/>
        <v>0</v>
      </c>
      <c r="K11" s="12">
        <f t="shared" si="4"/>
        <v>0</v>
      </c>
      <c r="L11" s="28" t="e">
        <f t="shared" si="5"/>
        <v>#DIV/0!</v>
      </c>
    </row>
    <row r="12" spans="1:12" x14ac:dyDescent="0.25">
      <c r="A12" s="15" t="s">
        <v>29</v>
      </c>
      <c r="B12" s="7" t="s">
        <v>21</v>
      </c>
      <c r="C12" s="60">
        <v>8296822</v>
      </c>
      <c r="D12" s="60"/>
      <c r="E12" s="44">
        <f t="shared" si="0"/>
        <v>-6.9644232888495212</v>
      </c>
      <c r="F12" s="44">
        <f t="shared" si="1"/>
        <v>6.9644232888495212</v>
      </c>
      <c r="G12" s="45" t="e">
        <f t="shared" si="2"/>
        <v>#DIV/0!</v>
      </c>
      <c r="H12" s="60">
        <v>0</v>
      </c>
      <c r="I12" s="60"/>
      <c r="J12" s="12">
        <f t="shared" si="3"/>
        <v>0</v>
      </c>
      <c r="K12" s="12">
        <f t="shared" si="4"/>
        <v>0</v>
      </c>
      <c r="L12" s="28" t="e">
        <f t="shared" si="5"/>
        <v>#DIV/0!</v>
      </c>
    </row>
    <row r="13" spans="1:12" x14ac:dyDescent="0.25">
      <c r="A13" s="15" t="s">
        <v>30</v>
      </c>
      <c r="B13" s="7" t="s">
        <v>12</v>
      </c>
      <c r="C13" s="60">
        <v>8438781</v>
      </c>
      <c r="D13" s="60"/>
      <c r="E13" s="44">
        <f t="shared" si="0"/>
        <v>-7.0835848865867979</v>
      </c>
      <c r="F13" s="44">
        <f t="shared" si="1"/>
        <v>7.0835848865867979</v>
      </c>
      <c r="G13" s="45" t="e">
        <f t="shared" si="2"/>
        <v>#DIV/0!</v>
      </c>
      <c r="H13" s="60">
        <v>0</v>
      </c>
      <c r="I13" s="60"/>
      <c r="J13" s="12">
        <f t="shared" si="3"/>
        <v>0</v>
      </c>
      <c r="K13" s="12">
        <f t="shared" si="4"/>
        <v>0</v>
      </c>
      <c r="L13" s="28" t="e">
        <f t="shared" si="5"/>
        <v>#DIV/0!</v>
      </c>
    </row>
    <row r="14" spans="1:12" x14ac:dyDescent="0.25">
      <c r="A14" s="15" t="s">
        <v>31</v>
      </c>
      <c r="B14" s="7" t="s">
        <v>1</v>
      </c>
      <c r="C14" s="60">
        <v>271963</v>
      </c>
      <c r="D14" s="60"/>
      <c r="E14" s="44">
        <f t="shared" si="0"/>
        <v>-0.2282880663108576</v>
      </c>
      <c r="F14" s="44">
        <f t="shared" si="1"/>
        <v>0.2282880663108576</v>
      </c>
      <c r="G14" s="45" t="e">
        <f t="shared" si="2"/>
        <v>#DIV/0!</v>
      </c>
      <c r="H14" s="60">
        <v>0</v>
      </c>
      <c r="I14" s="60"/>
      <c r="J14" s="12">
        <f t="shared" si="3"/>
        <v>0</v>
      </c>
      <c r="K14" s="12">
        <f t="shared" si="4"/>
        <v>0</v>
      </c>
      <c r="L14" s="28" t="e">
        <f t="shared" si="5"/>
        <v>#DIV/0!</v>
      </c>
    </row>
    <row r="15" spans="1:12" x14ac:dyDescent="0.25">
      <c r="A15" s="15" t="s">
        <v>32</v>
      </c>
      <c r="B15" s="7" t="s">
        <v>24</v>
      </c>
      <c r="C15" s="60">
        <v>1249854</v>
      </c>
      <c r="D15" s="60"/>
      <c r="E15" s="44">
        <f t="shared" si="0"/>
        <v>-1.0491381284619254</v>
      </c>
      <c r="F15" s="44">
        <f t="shared" si="1"/>
        <v>1.0491381284619254</v>
      </c>
      <c r="G15" s="45" t="e">
        <f t="shared" si="2"/>
        <v>#DIV/0!</v>
      </c>
      <c r="H15" s="60">
        <v>0</v>
      </c>
      <c r="I15" s="60"/>
      <c r="J15" s="12">
        <f t="shared" si="3"/>
        <v>0</v>
      </c>
      <c r="K15" s="12">
        <f t="shared" si="4"/>
        <v>0</v>
      </c>
      <c r="L15" s="28" t="e">
        <f t="shared" si="5"/>
        <v>#DIV/0!</v>
      </c>
    </row>
    <row r="16" spans="1:12" x14ac:dyDescent="0.25">
      <c r="A16" s="15" t="s">
        <v>33</v>
      </c>
      <c r="B16" s="7" t="s">
        <v>2</v>
      </c>
      <c r="C16" s="60">
        <v>1272183</v>
      </c>
      <c r="D16" s="60"/>
      <c r="E16" s="44">
        <f t="shared" si="0"/>
        <v>-1.0678812818785857</v>
      </c>
      <c r="F16" s="44">
        <f t="shared" si="1"/>
        <v>1.0678812818785857</v>
      </c>
      <c r="G16" s="45" t="e">
        <f t="shared" si="2"/>
        <v>#DIV/0!</v>
      </c>
      <c r="H16" s="60">
        <v>81886</v>
      </c>
      <c r="I16" s="60"/>
      <c r="J16" s="12">
        <f t="shared" si="3"/>
        <v>-0.40148922564835904</v>
      </c>
      <c r="K16" s="12">
        <f t="shared" si="4"/>
        <v>0.40148922564835904</v>
      </c>
      <c r="L16" s="28" t="e">
        <f t="shared" si="5"/>
        <v>#DIV/0!</v>
      </c>
    </row>
    <row r="17" spans="1:12" x14ac:dyDescent="0.25">
      <c r="A17" s="15" t="s">
        <v>34</v>
      </c>
      <c r="B17" s="7" t="s">
        <v>13</v>
      </c>
      <c r="C17" s="60">
        <v>12058470</v>
      </c>
      <c r="D17" s="60"/>
      <c r="E17" s="44">
        <f t="shared" si="0"/>
        <v>-10.121982765918478</v>
      </c>
      <c r="F17" s="44">
        <f t="shared" si="1"/>
        <v>10.121982765918478</v>
      </c>
      <c r="G17" s="45" t="e">
        <f t="shared" si="2"/>
        <v>#DIV/0!</v>
      </c>
      <c r="H17" s="60">
        <v>0</v>
      </c>
      <c r="I17" s="60"/>
      <c r="J17" s="12">
        <f t="shared" si="3"/>
        <v>0</v>
      </c>
      <c r="K17" s="12">
        <f t="shared" si="4"/>
        <v>0</v>
      </c>
      <c r="L17" s="28" t="e">
        <f t="shared" si="5"/>
        <v>#DIV/0!</v>
      </c>
    </row>
    <row r="18" spans="1:12" x14ac:dyDescent="0.25">
      <c r="A18" s="15" t="s">
        <v>35</v>
      </c>
      <c r="B18" s="7" t="s">
        <v>14</v>
      </c>
      <c r="C18" s="60">
        <v>11961445</v>
      </c>
      <c r="D18" s="60"/>
      <c r="E18" s="44">
        <f t="shared" si="0"/>
        <v>-10.040539151773132</v>
      </c>
      <c r="F18" s="44">
        <f t="shared" si="1"/>
        <v>10.040539151773132</v>
      </c>
      <c r="G18" s="45" t="e">
        <f t="shared" si="2"/>
        <v>#DIV/0!</v>
      </c>
      <c r="H18" s="60">
        <v>339667</v>
      </c>
      <c r="I18" s="60"/>
      <c r="J18" s="12">
        <f t="shared" si="3"/>
        <v>-1.6653962925078911</v>
      </c>
      <c r="K18" s="12">
        <f t="shared" si="4"/>
        <v>1.6653962925078911</v>
      </c>
      <c r="L18" s="28" t="e">
        <f t="shared" si="5"/>
        <v>#DIV/0!</v>
      </c>
    </row>
    <row r="19" spans="1:12" x14ac:dyDescent="0.25">
      <c r="A19" s="15" t="s">
        <v>36</v>
      </c>
      <c r="B19" s="7" t="s">
        <v>3</v>
      </c>
      <c r="C19" s="60">
        <v>4011785</v>
      </c>
      <c r="D19" s="60"/>
      <c r="E19" s="44">
        <f t="shared" si="0"/>
        <v>-3.3675266124616363</v>
      </c>
      <c r="F19" s="44">
        <f t="shared" si="1"/>
        <v>3.3675266124616363</v>
      </c>
      <c r="G19" s="45" t="e">
        <f t="shared" si="2"/>
        <v>#DIV/0!</v>
      </c>
      <c r="H19" s="60">
        <v>0</v>
      </c>
      <c r="I19" s="60"/>
      <c r="J19" s="12">
        <f t="shared" si="3"/>
        <v>0</v>
      </c>
      <c r="K19" s="12">
        <f t="shared" si="4"/>
        <v>0</v>
      </c>
      <c r="L19" s="28" t="e">
        <f t="shared" si="5"/>
        <v>#DIV/0!</v>
      </c>
    </row>
    <row r="20" spans="1:12" x14ac:dyDescent="0.25">
      <c r="A20" s="15" t="s">
        <v>37</v>
      </c>
      <c r="B20" s="7" t="s">
        <v>23</v>
      </c>
      <c r="C20" s="60">
        <v>4551106</v>
      </c>
      <c r="D20" s="60"/>
      <c r="E20" s="44">
        <f t="shared" si="0"/>
        <v>-3.8202372687304593</v>
      </c>
      <c r="F20" s="44">
        <f t="shared" si="1"/>
        <v>3.8202372687304593</v>
      </c>
      <c r="G20" s="45" t="e">
        <f t="shared" si="2"/>
        <v>#DIV/0!</v>
      </c>
      <c r="H20" s="60">
        <v>0</v>
      </c>
      <c r="I20" s="60"/>
      <c r="J20" s="12">
        <f t="shared" si="3"/>
        <v>0</v>
      </c>
      <c r="K20" s="12">
        <f t="shared" si="4"/>
        <v>0</v>
      </c>
      <c r="L20" s="28" t="e">
        <f t="shared" si="5"/>
        <v>#DIV/0!</v>
      </c>
    </row>
    <row r="21" spans="1:12" x14ac:dyDescent="0.25">
      <c r="A21" s="15" t="s">
        <v>38</v>
      </c>
      <c r="B21" s="7" t="s">
        <v>4</v>
      </c>
      <c r="C21" s="60">
        <v>18948</v>
      </c>
      <c r="D21" s="60"/>
      <c r="E21" s="44">
        <f t="shared" si="0"/>
        <v>-1.5905113123690095E-2</v>
      </c>
      <c r="F21" s="44" t="s">
        <v>72</v>
      </c>
      <c r="G21" s="45" t="e">
        <f t="shared" ref="G21:G31" si="6">D21/D$37*100</f>
        <v>#DIV/0!</v>
      </c>
      <c r="H21" s="60">
        <v>0</v>
      </c>
      <c r="I21" s="60"/>
      <c r="J21" s="12">
        <f t="shared" si="3"/>
        <v>0</v>
      </c>
      <c r="K21" s="12">
        <f t="shared" si="4"/>
        <v>0</v>
      </c>
      <c r="L21" s="28" t="e">
        <f t="shared" si="5"/>
        <v>#DIV/0!</v>
      </c>
    </row>
    <row r="22" spans="1:12" x14ac:dyDescent="0.25">
      <c r="A22" s="15" t="s">
        <v>39</v>
      </c>
      <c r="B22" s="7" t="s">
        <v>16</v>
      </c>
      <c r="C22" s="60">
        <v>3379</v>
      </c>
      <c r="D22" s="60"/>
      <c r="E22" s="44">
        <f t="shared" si="0"/>
        <v>-2.8363614758786593E-3</v>
      </c>
      <c r="F22" s="44">
        <f t="shared" ref="F22:F27" si="7">C22/C$37*100</f>
        <v>2.8363614758786593E-3</v>
      </c>
      <c r="G22" s="45" t="e">
        <f t="shared" si="6"/>
        <v>#DIV/0!</v>
      </c>
      <c r="H22" s="60">
        <v>9059851</v>
      </c>
      <c r="I22" s="60"/>
      <c r="J22" s="12">
        <f t="shared" si="3"/>
        <v>-44.420689281189837</v>
      </c>
      <c r="K22" s="12">
        <f t="shared" si="4"/>
        <v>44.420689281189837</v>
      </c>
      <c r="L22" s="28" t="e">
        <f t="shared" si="5"/>
        <v>#DIV/0!</v>
      </c>
    </row>
    <row r="23" spans="1:12" x14ac:dyDescent="0.25">
      <c r="A23" s="15" t="s">
        <v>40</v>
      </c>
      <c r="B23" s="7" t="s">
        <v>17</v>
      </c>
      <c r="C23" s="60">
        <v>2000918</v>
      </c>
      <c r="D23" s="60"/>
      <c r="E23" s="44">
        <f t="shared" si="0"/>
        <v>-1.6795876684202946</v>
      </c>
      <c r="F23" s="44">
        <f t="shared" si="7"/>
        <v>1.6795876684202946</v>
      </c>
      <c r="G23" s="45" t="e">
        <f t="shared" si="6"/>
        <v>#DIV/0!</v>
      </c>
      <c r="H23" s="60">
        <v>0</v>
      </c>
      <c r="I23" s="60"/>
      <c r="J23" s="12">
        <f t="shared" si="3"/>
        <v>0</v>
      </c>
      <c r="K23" s="12">
        <f t="shared" si="4"/>
        <v>0</v>
      </c>
      <c r="L23" s="28" t="e">
        <f t="shared" si="5"/>
        <v>#DIV/0!</v>
      </c>
    </row>
    <row r="24" spans="1:12" x14ac:dyDescent="0.25">
      <c r="A24" s="15" t="s">
        <v>41</v>
      </c>
      <c r="B24" s="7" t="s">
        <v>18</v>
      </c>
      <c r="C24" s="60">
        <v>5584029</v>
      </c>
      <c r="D24" s="60"/>
      <c r="E24" s="44">
        <f t="shared" si="0"/>
        <v>-4.6872816619678108</v>
      </c>
      <c r="F24" s="44">
        <f t="shared" si="7"/>
        <v>4.6872816619678108</v>
      </c>
      <c r="G24" s="45" t="e">
        <f t="shared" si="6"/>
        <v>#DIV/0!</v>
      </c>
      <c r="H24" s="60">
        <v>0</v>
      </c>
      <c r="I24" s="60"/>
      <c r="J24" s="12">
        <f t="shared" si="3"/>
        <v>0</v>
      </c>
      <c r="K24" s="12">
        <f t="shared" si="4"/>
        <v>0</v>
      </c>
      <c r="L24" s="28" t="e">
        <f t="shared" si="5"/>
        <v>#DIV/0!</v>
      </c>
    </row>
    <row r="25" spans="1:12" x14ac:dyDescent="0.25">
      <c r="A25" s="15" t="s">
        <v>42</v>
      </c>
      <c r="B25" s="7" t="s">
        <v>19</v>
      </c>
      <c r="C25" s="60">
        <v>7953411</v>
      </c>
      <c r="D25" s="60"/>
      <c r="E25" s="44">
        <f t="shared" si="0"/>
        <v>-6.6761611607663713</v>
      </c>
      <c r="F25" s="44">
        <f t="shared" si="7"/>
        <v>6.6761611607663713</v>
      </c>
      <c r="G25" s="45" t="e">
        <f t="shared" si="6"/>
        <v>#DIV/0!</v>
      </c>
      <c r="H25" s="60">
        <v>0</v>
      </c>
      <c r="I25" s="60"/>
      <c r="J25" s="12">
        <f t="shared" si="3"/>
        <v>0</v>
      </c>
      <c r="K25" s="12">
        <f t="shared" si="4"/>
        <v>0</v>
      </c>
      <c r="L25" s="28" t="e">
        <f t="shared" si="5"/>
        <v>#DIV/0!</v>
      </c>
    </row>
    <row r="26" spans="1:12" x14ac:dyDescent="0.25">
      <c r="A26" s="15" t="s">
        <v>43</v>
      </c>
      <c r="B26" s="7" t="s">
        <v>11</v>
      </c>
      <c r="C26" s="60">
        <v>11088269</v>
      </c>
      <c r="D26" s="60"/>
      <c r="E26" s="44">
        <f t="shared" si="0"/>
        <v>-9.3075877554837501</v>
      </c>
      <c r="F26" s="44">
        <f t="shared" si="7"/>
        <v>9.3075877554837501</v>
      </c>
      <c r="G26" s="45" t="e">
        <f t="shared" si="6"/>
        <v>#DIV/0!</v>
      </c>
      <c r="H26" s="60">
        <v>0</v>
      </c>
      <c r="I26" s="60"/>
      <c r="J26" s="12">
        <f t="shared" si="3"/>
        <v>0</v>
      </c>
      <c r="K26" s="12">
        <f t="shared" si="4"/>
        <v>0</v>
      </c>
      <c r="L26" s="28" t="e">
        <f t="shared" si="5"/>
        <v>#DIV/0!</v>
      </c>
    </row>
    <row r="27" spans="1:12" x14ac:dyDescent="0.25">
      <c r="A27" s="15" t="s">
        <v>44</v>
      </c>
      <c r="B27" s="7" t="s">
        <v>15</v>
      </c>
      <c r="C27" s="60">
        <v>5068502</v>
      </c>
      <c r="D27" s="60"/>
      <c r="E27" s="44">
        <f t="shared" si="0"/>
        <v>-4.2545438926350805</v>
      </c>
      <c r="F27" s="44">
        <f t="shared" si="7"/>
        <v>4.2545438926350805</v>
      </c>
      <c r="G27" s="45" t="e">
        <f t="shared" si="6"/>
        <v>#DIV/0!</v>
      </c>
      <c r="H27" s="60">
        <v>0</v>
      </c>
      <c r="I27" s="60"/>
      <c r="J27" s="12">
        <f t="shared" si="3"/>
        <v>0</v>
      </c>
      <c r="K27" s="12">
        <f t="shared" si="4"/>
        <v>0</v>
      </c>
      <c r="L27" s="28" t="e">
        <f t="shared" si="5"/>
        <v>#DIV/0!</v>
      </c>
    </row>
    <row r="28" spans="1:12" x14ac:dyDescent="0.25">
      <c r="A28" s="15" t="s">
        <v>45</v>
      </c>
      <c r="B28" s="7" t="s">
        <v>66</v>
      </c>
      <c r="C28" s="60">
        <v>3457671</v>
      </c>
      <c r="D28" s="60"/>
      <c r="E28" s="44">
        <f t="shared" si="0"/>
        <v>-2.9023985855764547</v>
      </c>
      <c r="F28" s="44" t="s">
        <v>72</v>
      </c>
      <c r="G28" s="45" t="e">
        <f t="shared" si="6"/>
        <v>#DIV/0!</v>
      </c>
      <c r="H28" s="60">
        <v>0</v>
      </c>
      <c r="I28" s="60"/>
      <c r="J28" s="12">
        <f t="shared" si="3"/>
        <v>0</v>
      </c>
      <c r="K28" s="12">
        <f t="shared" si="4"/>
        <v>0</v>
      </c>
      <c r="L28" s="28" t="e">
        <f t="shared" si="5"/>
        <v>#DIV/0!</v>
      </c>
    </row>
    <row r="29" spans="1:12" x14ac:dyDescent="0.25">
      <c r="A29" s="15" t="s">
        <v>46</v>
      </c>
      <c r="B29" s="7" t="s">
        <v>22</v>
      </c>
      <c r="C29" s="60">
        <v>1858403</v>
      </c>
      <c r="D29" s="60"/>
      <c r="E29" s="44">
        <f t="shared" si="0"/>
        <v>-1.5599593595316155</v>
      </c>
      <c r="F29" s="44">
        <f>C29/C$37*100</f>
        <v>1.5599593595316155</v>
      </c>
      <c r="G29" s="45" t="e">
        <f t="shared" si="6"/>
        <v>#DIV/0!</v>
      </c>
      <c r="H29" s="60">
        <v>0</v>
      </c>
      <c r="I29" s="60"/>
      <c r="J29" s="12">
        <f t="shared" si="3"/>
        <v>0</v>
      </c>
      <c r="K29" s="12">
        <f t="shared" si="4"/>
        <v>0</v>
      </c>
      <c r="L29" s="28" t="e">
        <f t="shared" si="5"/>
        <v>#DIV/0!</v>
      </c>
    </row>
    <row r="30" spans="1:12" x14ac:dyDescent="0.25">
      <c r="A30" s="15" t="s">
        <v>47</v>
      </c>
      <c r="B30" s="7" t="s">
        <v>73</v>
      </c>
      <c r="C30" s="60">
        <v>1320766</v>
      </c>
      <c r="D30" s="60"/>
      <c r="E30" s="44">
        <f t="shared" si="0"/>
        <v>-1.1086622672537298</v>
      </c>
      <c r="F30" s="44">
        <f>C30/C$37*100</f>
        <v>1.1086622672537298</v>
      </c>
      <c r="G30" s="45" t="e">
        <f t="shared" si="6"/>
        <v>#DIV/0!</v>
      </c>
      <c r="H30" s="60">
        <v>0</v>
      </c>
      <c r="I30" s="60"/>
      <c r="J30" s="12">
        <f t="shared" si="3"/>
        <v>0</v>
      </c>
      <c r="K30" s="12">
        <f t="shared" si="4"/>
        <v>0</v>
      </c>
      <c r="L30" s="28" t="e">
        <f t="shared" si="5"/>
        <v>#DIV/0!</v>
      </c>
    </row>
    <row r="31" spans="1:12" x14ac:dyDescent="0.25">
      <c r="A31" s="15" t="s">
        <v>48</v>
      </c>
      <c r="B31" s="7" t="s">
        <v>20</v>
      </c>
      <c r="C31" s="60">
        <v>5541737</v>
      </c>
      <c r="D31" s="60"/>
      <c r="E31" s="44">
        <f t="shared" si="0"/>
        <v>-4.6517813957535878</v>
      </c>
      <c r="F31" s="44">
        <f>C31/C$37*100</f>
        <v>4.6517813957535878</v>
      </c>
      <c r="G31" s="45" t="e">
        <f t="shared" si="6"/>
        <v>#DIV/0!</v>
      </c>
      <c r="H31" s="60">
        <v>0</v>
      </c>
      <c r="I31" s="60"/>
      <c r="J31" s="12">
        <f t="shared" si="3"/>
        <v>0</v>
      </c>
      <c r="K31" s="12">
        <f t="shared" si="4"/>
        <v>0</v>
      </c>
      <c r="L31" s="28" t="e">
        <f t="shared" si="5"/>
        <v>#DIV/0!</v>
      </c>
    </row>
    <row r="32" spans="1:12" x14ac:dyDescent="0.25">
      <c r="A32" s="15" t="s">
        <v>49</v>
      </c>
      <c r="B32" s="7" t="s">
        <v>6</v>
      </c>
      <c r="C32" s="60">
        <v>0</v>
      </c>
      <c r="D32" s="60"/>
      <c r="E32" s="44"/>
      <c r="F32" s="44" t="s">
        <v>72</v>
      </c>
      <c r="G32" s="45" t="s">
        <v>72</v>
      </c>
      <c r="H32" s="60">
        <v>719841</v>
      </c>
      <c r="I32" s="60"/>
      <c r="J32" s="12">
        <f t="shared" si="3"/>
        <v>-3.5293994782983713</v>
      </c>
      <c r="K32" s="12">
        <f t="shared" si="4"/>
        <v>3.5293994782983713</v>
      </c>
      <c r="L32" s="28" t="e">
        <f t="shared" si="5"/>
        <v>#DIV/0!</v>
      </c>
    </row>
    <row r="33" spans="1:12" x14ac:dyDescent="0.25">
      <c r="A33" s="15" t="s">
        <v>50</v>
      </c>
      <c r="B33" s="7" t="s">
        <v>7</v>
      </c>
      <c r="C33" s="60">
        <v>2371787</v>
      </c>
      <c r="D33" s="60"/>
      <c r="E33" s="44">
        <f>IFERROR((D33-C33)/C$37*100, "-")</f>
        <v>-1.9908982763509375</v>
      </c>
      <c r="F33" s="44">
        <f>C33/C$37*100</f>
        <v>1.9908982763509375</v>
      </c>
      <c r="G33" s="45" t="e">
        <f>D33/D$37*100</f>
        <v>#DIV/0!</v>
      </c>
      <c r="H33" s="60">
        <v>4572198</v>
      </c>
      <c r="I33" s="60"/>
      <c r="J33" s="12">
        <f t="shared" si="3"/>
        <v>-22.417607827113013</v>
      </c>
      <c r="K33" s="12">
        <f t="shared" si="4"/>
        <v>22.417607827113013</v>
      </c>
      <c r="L33" s="28" t="e">
        <f t="shared" si="5"/>
        <v>#DIV/0!</v>
      </c>
    </row>
    <row r="34" spans="1:12" x14ac:dyDescent="0.25">
      <c r="A34" s="15" t="s">
        <v>51</v>
      </c>
      <c r="B34" s="7" t="s">
        <v>8</v>
      </c>
      <c r="C34" s="60">
        <v>0</v>
      </c>
      <c r="D34" s="60"/>
      <c r="E34" s="44">
        <f>IFERROR((D34-C34)/C$37*100, "-")</f>
        <v>0</v>
      </c>
      <c r="F34" s="44">
        <f>C34/C$37*100</f>
        <v>0</v>
      </c>
      <c r="G34" s="45" t="s">
        <v>72</v>
      </c>
      <c r="H34" s="60">
        <v>0</v>
      </c>
      <c r="I34" s="60"/>
      <c r="J34" s="12">
        <f t="shared" si="3"/>
        <v>0</v>
      </c>
      <c r="K34" s="12">
        <f t="shared" si="4"/>
        <v>0</v>
      </c>
      <c r="L34" s="28" t="e">
        <f t="shared" si="5"/>
        <v>#DIV/0!</v>
      </c>
    </row>
    <row r="35" spans="1:12" x14ac:dyDescent="0.25">
      <c r="A35" s="15" t="s">
        <v>52</v>
      </c>
      <c r="B35" s="7" t="s">
        <v>68</v>
      </c>
      <c r="C35" s="60">
        <v>77369</v>
      </c>
      <c r="D35" s="60"/>
      <c r="E35" s="44">
        <f>IFERROR((D35-C35)/C$37*100, "-")</f>
        <v>-6.4944199771309857E-2</v>
      </c>
      <c r="F35" s="44">
        <f>C35/C$37*100</f>
        <v>6.4944199771309857E-2</v>
      </c>
      <c r="G35" s="45" t="e">
        <f>D35/D$37*100</f>
        <v>#DIV/0!</v>
      </c>
      <c r="H35" s="60">
        <v>4223449</v>
      </c>
      <c r="I35" s="60"/>
      <c r="J35" s="12">
        <f t="shared" si="3"/>
        <v>-20.707682248190611</v>
      </c>
      <c r="K35" s="12">
        <f t="shared" si="4"/>
        <v>20.707682248190611</v>
      </c>
      <c r="L35" s="28" t="e">
        <f t="shared" si="5"/>
        <v>#DIV/0!</v>
      </c>
    </row>
    <row r="36" spans="1:12" x14ac:dyDescent="0.25">
      <c r="A36" s="15" t="s">
        <v>53</v>
      </c>
      <c r="B36" s="7" t="s">
        <v>25</v>
      </c>
      <c r="C36" s="60">
        <v>14447543</v>
      </c>
      <c r="D36" s="60"/>
      <c r="E36" s="44">
        <f>IFERROR((D36-C36)/C$37*100, "-")</f>
        <v>-12.127391058390174</v>
      </c>
      <c r="F36" s="44">
        <f>C36/C$37*100</f>
        <v>12.127391058390174</v>
      </c>
      <c r="G36" s="45" t="e">
        <f>D36/D$37*100</f>
        <v>#DIV/0!</v>
      </c>
      <c r="H36" s="60">
        <v>1379484</v>
      </c>
      <c r="I36" s="60"/>
      <c r="J36" s="12">
        <f t="shared" si="3"/>
        <v>-6.7636465690630994</v>
      </c>
      <c r="K36" s="12">
        <f t="shared" si="4"/>
        <v>6.7636465690630994</v>
      </c>
      <c r="L36" s="28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7">
        <f>SUM(F10:F36)</f>
        <v>97.081696301299857</v>
      </c>
      <c r="G37" s="57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7">
        <f>SUM(K10:K36)</f>
        <v>100</v>
      </c>
      <c r="L37" s="58" t="e">
        <f>SUM(L10:L36)</f>
        <v>#DIV/0!</v>
      </c>
    </row>
    <row r="38" spans="1:12" x14ac:dyDescent="0.25"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2" x14ac:dyDescent="0.25">
      <c r="G39" s="47"/>
    </row>
    <row r="40" spans="1:12" x14ac:dyDescent="0.25">
      <c r="B40" s="48" t="s">
        <v>70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6"/>
      <c r="D43" s="36"/>
      <c r="E43" s="6"/>
      <c r="F43" s="6"/>
      <c r="G43" s="6"/>
      <c r="H43" s="36"/>
      <c r="I43" s="36"/>
    </row>
    <row r="44" spans="1:12" x14ac:dyDescent="0.25">
      <c r="C44" s="6"/>
      <c r="D44" s="56"/>
      <c r="E44" s="6"/>
      <c r="F44" s="36"/>
      <c r="G44" s="55"/>
      <c r="H44" s="6"/>
      <c r="I44" s="9"/>
    </row>
    <row r="45" spans="1:12" x14ac:dyDescent="0.25">
      <c r="C45" s="37"/>
      <c r="D45" s="37"/>
      <c r="E45" s="6"/>
      <c r="F45" s="6"/>
    </row>
    <row r="47" spans="1:12" x14ac:dyDescent="0.25">
      <c r="D47" s="50"/>
    </row>
    <row r="48" spans="1:12" x14ac:dyDescent="0.25">
      <c r="C48" s="50"/>
      <c r="D48" s="50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2023-04-25T13:02:47Z</cp:lastPrinted>
  <dcterms:created xsi:type="dcterms:W3CDTF">2018-01-08T12:56:16Z</dcterms:created>
  <dcterms:modified xsi:type="dcterms:W3CDTF">2024-10-31T10:55:00Z</dcterms:modified>
</cp:coreProperties>
</file>