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\Jezici\BS EVLADA XX1024\"/>
    </mc:Choice>
  </mc:AlternateContent>
  <xr:revisionPtr revIDLastSave="0" documentId="13_ncr:1_{A918DC9A-987F-4588-AAC7-19E5F99FFA5F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5" l="1"/>
  <c r="E34" i="25" l="1"/>
  <c r="C34" i="25"/>
  <c r="E29" i="25"/>
  <c r="I29" i="25"/>
  <c r="C35" i="25" l="1"/>
  <c r="D34" i="25" s="1"/>
  <c r="E35" i="25"/>
  <c r="F29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D29" i="25" l="1"/>
  <c r="F34" i="25"/>
  <c r="F23" i="25"/>
  <c r="F33" i="25"/>
  <c r="F28" i="25"/>
  <c r="F22" i="25"/>
  <c r="F16" i="25"/>
  <c r="F17" i="25"/>
  <c r="F32" i="25"/>
  <c r="F27" i="25"/>
  <c r="F21" i="25"/>
  <c r="F15" i="25"/>
  <c r="F13" i="25"/>
  <c r="F18" i="25"/>
  <c r="F12" i="25"/>
  <c r="F11" i="25"/>
  <c r="F31" i="25"/>
  <c r="F26" i="25"/>
  <c r="F20" i="25"/>
  <c r="F14" i="25"/>
  <c r="F30" i="25"/>
  <c r="F25" i="25"/>
  <c r="F19" i="25"/>
  <c r="F24" i="25"/>
  <c r="D24" i="25"/>
  <c r="D12" i="25"/>
  <c r="D17" i="25"/>
  <c r="D23" i="25"/>
  <c r="D11" i="25"/>
  <c r="D33" i="25"/>
  <c r="D28" i="25"/>
  <c r="D22" i="25"/>
  <c r="D16" i="25"/>
  <c r="D32" i="25"/>
  <c r="D27" i="25"/>
  <c r="D21" i="25"/>
  <c r="D15" i="25"/>
  <c r="D25" i="25"/>
  <c r="D13" i="25"/>
  <c r="D18" i="25"/>
  <c r="D31" i="25"/>
  <c r="D26" i="25"/>
  <c r="D20" i="25"/>
  <c r="D14" i="25"/>
  <c r="D30" i="25"/>
  <c r="D19" i="25"/>
  <c r="E35" i="24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I35" i="23" l="1"/>
  <c r="J27" i="23" s="1"/>
  <c r="H34" i="25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 l="1"/>
  <c r="J30" i="23"/>
  <c r="J33" i="23"/>
  <c r="J12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D11" i="24" l="1"/>
  <c r="D33" i="24" l="1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<sst xmlns="http://schemas.openxmlformats.org/spreadsheetml/2006/main" count="209" uniqueCount="63">
  <si>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</si>
  <si>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</si>
  <si>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</si>
  <si>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</si>
  <si>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</si>
  <si>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</si>
  <si>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</si>
  <si>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</si>
  <si>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</si>
  <si>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</si>
  <si>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</si>
  <si>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</si>
  <si>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</si>
  <si>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</si>
  <si>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</si>
  <si>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</si>
  <si>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</si>
  <si>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</si>
  <si>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</si>
  <si>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</si>
  <si>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</si>
  <si>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</si>
  <si>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</si>
  <si>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</si>
  <si>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</si>
  <si>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</si>
  <si>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</si>
  <si>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</si>
  <si>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</si>
  <si>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</si>
  <si>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</si>
  <si>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</si>
  <si>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</si>
  <si>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</si>
  <si>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</si>
  <si>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</si>
  <si>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</si>
  <si>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</si>
  <si>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</si>
  <si>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</si>
  <si>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</si>
  <si>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</si>
  <si>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</si>
  <si>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</si>
  <si>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</si>
  <si>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</si>
  <si>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</si>
  <si>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</si>
  <si>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</si>
  <si>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</si>
  <si>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</si>
  <si>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</si>
  <si>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</si>
  <si>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</si>
  <si>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</si>
  <si>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</si>
  <si>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</si>
  <si>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</si>
  <si>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</si>
  <si>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</si>
  <si>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</si>
  <si>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I-V-2024</t>
  </si>
  <si>
    <t>I-V-2023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</si>
</sst>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3" fontId="0" fillId="0" borderId="27" xfId="0" applyNumberFormat="1" applyBorder="1"/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1" t="s">
        <v>26</v>
      </c>
      <c r="C8" s="61"/>
      <c r="D8" s="61"/>
      <c r="E8" s="61"/>
      <c r="F8" s="61"/>
      <c r="G8" s="61"/>
      <c r="H8" s="61"/>
      <c r="I8" s="61"/>
      <c r="J8" s="64"/>
    </row>
    <row r="9" spans="1:12" ht="38.25" customHeight="1" x14ac:dyDescent="0.25">
      <c r="A9" s="1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3" t="s">
        <v>53</v>
      </c>
    </row>
    <row r="10" spans="1:12" ht="31.5" customHeight="1" thickBot="1" x14ac:dyDescent="0.3">
      <c r="A10" s="10"/>
      <c r="B10" s="63"/>
      <c r="C10" s="12" t="s">
        <v>62</v>
      </c>
      <c r="D10" s="12" t="s">
        <v>25</v>
      </c>
      <c r="E10" s="12" t="s">
        <v>62</v>
      </c>
      <c r="F10" s="12" t="s">
        <v>25</v>
      </c>
      <c r="G10" s="12" t="s">
        <v>61</v>
      </c>
      <c r="H10" s="12" t="s">
        <v>25</v>
      </c>
      <c r="I10" s="12" t="s">
        <v>61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7255</v>
      </c>
      <c r="D11" s="50">
        <f t="shared" ref="D11:D34" si="0">C11/C$35*100</f>
        <v>10.384758523947211</v>
      </c>
      <c r="E11" s="28">
        <f>FBiH!E11+RS!E11</f>
        <v>9878076.0500000007</v>
      </c>
      <c r="F11" s="47">
        <f t="shared" ref="F11:F34" si="1">E11/E$35*100</f>
        <v>6.0406088064798258</v>
      </c>
      <c r="G11" s="28">
        <f>FBiH!G11+RS!G11</f>
        <v>7164</v>
      </c>
      <c r="H11" s="50">
        <f t="shared" ref="H11:H34" si="2">G11/G$35*100</f>
        <v>9.4199944773901727</v>
      </c>
      <c r="I11" s="28">
        <f>FBiH!I11+RS!I11</f>
        <v>9307390.2899999991</v>
      </c>
      <c r="J11" s="47">
        <f>I11/I$35*100</f>
        <v>5.1054963143465164</v>
      </c>
    </row>
    <row r="12" spans="1:12" x14ac:dyDescent="0.25">
      <c r="A12" s="33" t="s">
        <v>1</v>
      </c>
      <c r="B12" s="13" t="s">
        <v>28</v>
      </c>
      <c r="C12" s="28">
        <f>FBiH!C12+RS!C12</f>
        <v>15356</v>
      </c>
      <c r="D12" s="50">
        <f t="shared" si="0"/>
        <v>21.980475795138986</v>
      </c>
      <c r="E12" s="28">
        <f>FBiH!E12+RS!E12</f>
        <v>3170023.11</v>
      </c>
      <c r="F12" s="47">
        <f t="shared" si="1"/>
        <v>1.938522179631383</v>
      </c>
      <c r="G12" s="28">
        <f>FBiH!G12+RS!G12</f>
        <v>16158</v>
      </c>
      <c r="H12" s="50">
        <f t="shared" si="2"/>
        <v>21.246268951098603</v>
      </c>
      <c r="I12" s="28">
        <f>FBiH!I12+RS!I12</f>
        <v>3578911.06</v>
      </c>
      <c r="J12" s="47">
        <f>I12/I$35*100</f>
        <v>1.9631837343101237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11182</v>
      </c>
      <c r="D13" s="50">
        <f t="shared" si="0"/>
        <v>16.005840084738484</v>
      </c>
      <c r="E13" s="28">
        <f>FBiH!E13+RS!E13</f>
        <v>26250505.199999999</v>
      </c>
      <c r="F13" s="47">
        <f t="shared" si="1"/>
        <v>16.052623211547804</v>
      </c>
      <c r="G13" s="28">
        <f>FBiH!G13+RS!G13</f>
        <v>11882</v>
      </c>
      <c r="H13" s="50">
        <f t="shared" si="2"/>
        <v>15.623726183745118</v>
      </c>
      <c r="I13" s="28">
        <f>FBiH!I13+RS!I13</f>
        <v>29703389.359999999</v>
      </c>
      <c r="J13" s="47">
        <f t="shared" ref="J13:J34" si="3">I13/I$35*100</f>
        <v>16.293562446179479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50">
        <f t="shared" si="0"/>
        <v>0</v>
      </c>
      <c r="E14" s="28">
        <f>FBiH!E14+RS!E14</f>
        <v>0</v>
      </c>
      <c r="F14" s="47">
        <f t="shared" si="1"/>
        <v>0</v>
      </c>
      <c r="G14" s="28">
        <f>FBiH!G14+RS!G14</f>
        <v>2</v>
      </c>
      <c r="H14" s="50">
        <f t="shared" si="2"/>
        <v>2.6298142036265139E-3</v>
      </c>
      <c r="I14" s="28">
        <f>FBiH!I14+RS!I14</f>
        <v>434.58</v>
      </c>
      <c r="J14" s="47">
        <f t="shared" si="3"/>
        <v>2.383854678010617E-4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50">
        <f t="shared" si="0"/>
        <v>0</v>
      </c>
      <c r="E15" s="28">
        <f>FBiH!E15+RS!E15</f>
        <v>0</v>
      </c>
      <c r="F15" s="47">
        <f t="shared" si="1"/>
        <v>0</v>
      </c>
      <c r="G15" s="28">
        <f>FBiH!G15+RS!G15</f>
        <v>1</v>
      </c>
      <c r="H15" s="50">
        <f t="shared" si="2"/>
        <v>1.314907101813257E-3</v>
      </c>
      <c r="I15" s="28">
        <f>FBiH!I15+RS!I15</f>
        <v>8822</v>
      </c>
      <c r="J15" s="47">
        <f t="shared" si="3"/>
        <v>4.8392392584586646E-3</v>
      </c>
    </row>
    <row r="16" spans="1:12" x14ac:dyDescent="0.25">
      <c r="A16" s="33" t="s">
        <v>5</v>
      </c>
      <c r="B16" s="13" t="s">
        <v>32</v>
      </c>
      <c r="C16" s="28">
        <f>FBiH!C16+RS!C16</f>
        <v>2</v>
      </c>
      <c r="D16" s="50">
        <f t="shared" si="0"/>
        <v>2.8627866365119807E-3</v>
      </c>
      <c r="E16" s="28">
        <f>FBiH!E16+RS!E16</f>
        <v>245570.06</v>
      </c>
      <c r="F16" s="47">
        <f t="shared" si="1"/>
        <v>0.15017020111358415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116</v>
      </c>
      <c r="D17" s="50">
        <f t="shared" si="0"/>
        <v>0.16604162491769489</v>
      </c>
      <c r="E17" s="28">
        <f>FBiH!E17+RS!E17</f>
        <v>292000.98</v>
      </c>
      <c r="F17" s="47">
        <f t="shared" si="1"/>
        <v>0.17856348567884725</v>
      </c>
      <c r="G17" s="28">
        <f>FBiH!G17+RS!G17</f>
        <v>131</v>
      </c>
      <c r="H17" s="50">
        <f t="shared" si="2"/>
        <v>0.17225283033753666</v>
      </c>
      <c r="I17" s="28">
        <f>FBiH!I17+RS!I17</f>
        <v>103715.96</v>
      </c>
      <c r="J17" s="47">
        <f t="shared" si="3"/>
        <v>5.6892580521506302E-2</v>
      </c>
    </row>
    <row r="18" spans="1:10" x14ac:dyDescent="0.25">
      <c r="A18" s="33" t="s">
        <v>7</v>
      </c>
      <c r="B18" s="13" t="s">
        <v>34</v>
      </c>
      <c r="C18" s="28">
        <f>FBiH!C18+RS!C18</f>
        <v>965</v>
      </c>
      <c r="D18" s="50">
        <f t="shared" si="0"/>
        <v>1.3812945521170306</v>
      </c>
      <c r="E18" s="28">
        <f>FBiH!E18+RS!E18</f>
        <v>4130134.11</v>
      </c>
      <c r="F18" s="47">
        <f t="shared" si="1"/>
        <v>2.5256461228407643</v>
      </c>
      <c r="G18" s="28">
        <f>FBiH!G18+RS!G18</f>
        <v>1193</v>
      </c>
      <c r="H18" s="50">
        <f t="shared" si="2"/>
        <v>1.5686841724632157</v>
      </c>
      <c r="I18" s="28">
        <f>FBiH!I18+RS!I18</f>
        <v>8423335.3200000003</v>
      </c>
      <c r="J18" s="47">
        <f t="shared" si="3"/>
        <v>4.6205548591822128</v>
      </c>
    </row>
    <row r="19" spans="1:10" x14ac:dyDescent="0.25">
      <c r="A19" s="33" t="s">
        <v>8</v>
      </c>
      <c r="B19" s="13" t="s">
        <v>35</v>
      </c>
      <c r="C19" s="28">
        <f>FBiH!C19+RS!C19</f>
        <v>1124</v>
      </c>
      <c r="D19" s="50">
        <f t="shared" si="0"/>
        <v>1.608886089719733</v>
      </c>
      <c r="E19" s="28">
        <f>FBiH!E19+RS!E19</f>
        <v>2439603.81</v>
      </c>
      <c r="F19" s="47">
        <f t="shared" si="1"/>
        <v>1.491858554683605</v>
      </c>
      <c r="G19" s="28">
        <f>FBiH!G19+RS!G19</f>
        <v>1320</v>
      </c>
      <c r="H19" s="50">
        <f t="shared" si="2"/>
        <v>1.7356773743934992</v>
      </c>
      <c r="I19" s="28">
        <f>FBiH!I19+RS!I19</f>
        <v>4083954</v>
      </c>
      <c r="J19" s="47">
        <f t="shared" si="3"/>
        <v>2.2402210979981065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23102</v>
      </c>
      <c r="D20" s="50">
        <f t="shared" si="0"/>
        <v>33.068048438349891</v>
      </c>
      <c r="E20" s="28">
        <f>FBiH!E20+RS!E20</f>
        <v>69930885.659999996</v>
      </c>
      <c r="F20" s="47">
        <f t="shared" si="1"/>
        <v>42.763906819965179</v>
      </c>
      <c r="G20" s="28">
        <f>FBiH!G20+RS!G20</f>
        <v>26498</v>
      </c>
      <c r="H20" s="50">
        <f t="shared" si="2"/>
        <v>34.842408383847683</v>
      </c>
      <c r="I20" s="28">
        <f>FBiH!I20+RS!I20</f>
        <v>77636348.460000008</v>
      </c>
      <c r="J20" s="47">
        <f t="shared" si="3"/>
        <v>42.586813120721935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0</v>
      </c>
      <c r="D21" s="50">
        <f t="shared" si="0"/>
        <v>0</v>
      </c>
      <c r="E21" s="28">
        <f>FBiH!E21+RS!E21</f>
        <v>0</v>
      </c>
      <c r="F21" s="47">
        <f t="shared" si="1"/>
        <v>0</v>
      </c>
      <c r="G21" s="28">
        <f>FBiH!G21+RS!G21</f>
        <v>1</v>
      </c>
      <c r="H21" s="50">
        <f t="shared" si="2"/>
        <v>1.314907101813257E-3</v>
      </c>
      <c r="I21" s="28">
        <f>FBiH!I21+RS!I21</f>
        <v>815.7</v>
      </c>
      <c r="J21" s="47">
        <f t="shared" si="3"/>
        <v>4.4744586977156351E-4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0">
        <f t="shared" si="0"/>
        <v>0</v>
      </c>
      <c r="E22" s="28">
        <f>FBiH!E22+RS!E22</f>
        <v>0</v>
      </c>
      <c r="F22" s="47">
        <f t="shared" si="1"/>
        <v>0</v>
      </c>
      <c r="G22" s="28">
        <f>FBiH!G22+RS!G22</f>
        <v>0</v>
      </c>
      <c r="H22" s="50">
        <f t="shared" si="2"/>
        <v>0</v>
      </c>
      <c r="I22" s="28">
        <f>FBiH!I22+RS!I22</f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8">
        <f>FBiH!C23+RS!C23</f>
        <v>712</v>
      </c>
      <c r="D23" s="50">
        <f t="shared" si="0"/>
        <v>1.0191520425982652</v>
      </c>
      <c r="E23" s="28">
        <f>FBiH!E23+RS!E23</f>
        <v>759909.06</v>
      </c>
      <c r="F23" s="47">
        <f t="shared" si="1"/>
        <v>0.46469710667593073</v>
      </c>
      <c r="G23" s="28">
        <f>FBiH!G23+RS!G23</f>
        <v>619</v>
      </c>
      <c r="H23" s="50">
        <f t="shared" si="2"/>
        <v>0.81392749602240599</v>
      </c>
      <c r="I23" s="28">
        <f>FBiH!I23+RS!I23</f>
        <v>1377102.27</v>
      </c>
      <c r="J23" s="47">
        <f t="shared" si="3"/>
        <v>0.75539870413699206</v>
      </c>
    </row>
    <row r="24" spans="1:10" x14ac:dyDescent="0.25">
      <c r="A24" s="33" t="s">
        <v>13</v>
      </c>
      <c r="B24" s="13" t="s">
        <v>40</v>
      </c>
      <c r="C24" s="28">
        <f>FBiH!C24+RS!C24</f>
        <v>312</v>
      </c>
      <c r="D24" s="50">
        <f t="shared" si="0"/>
        <v>0.44659471529586897</v>
      </c>
      <c r="E24" s="28">
        <f>FBiH!E24+RS!E24</f>
        <v>1123161.26</v>
      </c>
      <c r="F24" s="47">
        <f t="shared" si="1"/>
        <v>0.68683190571841934</v>
      </c>
      <c r="G24" s="28">
        <f>FBiH!G24+RS!G24</f>
        <v>255</v>
      </c>
      <c r="H24" s="50">
        <f t="shared" si="2"/>
        <v>0.33530131096238047</v>
      </c>
      <c r="I24" s="28">
        <f>FBiH!I24+RS!I24</f>
        <v>1445063.6799999999</v>
      </c>
      <c r="J24" s="47">
        <f t="shared" si="3"/>
        <v>0.79267840526283717</v>
      </c>
    </row>
    <row r="25" spans="1:10" x14ac:dyDescent="0.25">
      <c r="A25" s="33" t="s">
        <v>14</v>
      </c>
      <c r="B25" s="13" t="s">
        <v>41</v>
      </c>
      <c r="C25" s="28">
        <f>FBiH!C25+RS!C25</f>
        <v>76</v>
      </c>
      <c r="D25" s="50">
        <f t="shared" si="0"/>
        <v>0.10878589218745527</v>
      </c>
      <c r="E25" s="28">
        <f>FBiH!E25+RS!E25</f>
        <v>96551</v>
      </c>
      <c r="F25" s="47">
        <f t="shared" si="1"/>
        <v>5.9042552205743906E-2</v>
      </c>
      <c r="G25" s="28">
        <f>FBiH!G25+RS!G25</f>
        <v>51</v>
      </c>
      <c r="H25" s="50">
        <f t="shared" si="2"/>
        <v>6.70602621924761E-2</v>
      </c>
      <c r="I25" s="28">
        <f>FBiH!I25+RS!I25</f>
        <v>80025</v>
      </c>
      <c r="J25" s="47">
        <f t="shared" si="3"/>
        <v>4.3897089283399984E-2</v>
      </c>
    </row>
    <row r="26" spans="1:10" x14ac:dyDescent="0.25">
      <c r="A26" s="33" t="s">
        <v>15</v>
      </c>
      <c r="B26" s="13" t="s">
        <v>42</v>
      </c>
      <c r="C26" s="28">
        <f>FBiH!C26+RS!C26</f>
        <v>1435</v>
      </c>
      <c r="D26" s="50">
        <f t="shared" si="0"/>
        <v>2.054049411697346</v>
      </c>
      <c r="E26" s="28">
        <f>FBiH!E26+RS!E26</f>
        <v>350678.86</v>
      </c>
      <c r="F26" s="47">
        <f t="shared" si="1"/>
        <v>0.21444599122744207</v>
      </c>
      <c r="G26" s="28">
        <f>FBiH!G26+RS!G26</f>
        <v>2439</v>
      </c>
      <c r="H26" s="50">
        <f t="shared" si="2"/>
        <v>3.2070584213225333</v>
      </c>
      <c r="I26" s="28">
        <f>FBiH!I26+RS!I26</f>
        <v>580585.78</v>
      </c>
      <c r="J26" s="47">
        <f t="shared" si="3"/>
        <v>0.31847579907944296</v>
      </c>
    </row>
    <row r="27" spans="1:10" x14ac:dyDescent="0.25">
      <c r="A27" s="33" t="s">
        <v>16</v>
      </c>
      <c r="B27" s="13" t="s">
        <v>43</v>
      </c>
      <c r="C27" s="28">
        <f>FBiH!C27+RS!C27</f>
        <v>0</v>
      </c>
      <c r="D27" s="50">
        <f t="shared" si="0"/>
        <v>0</v>
      </c>
      <c r="E27" s="28">
        <f>FBiH!E27+RS!E27</f>
        <v>0</v>
      </c>
      <c r="F27" s="47">
        <f t="shared" si="1"/>
        <v>0</v>
      </c>
      <c r="G27" s="28">
        <f>FBiH!G27+RS!G27</f>
        <v>1</v>
      </c>
      <c r="H27" s="50">
        <f t="shared" si="2"/>
        <v>1.314907101813257E-3</v>
      </c>
      <c r="I27" s="28">
        <f>FBiH!I27+RS!I27</f>
        <v>200</v>
      </c>
      <c r="J27" s="47">
        <f>I27/I$35*100</f>
        <v>1.0970843932121206E-4</v>
      </c>
    </row>
    <row r="28" spans="1:10" x14ac:dyDescent="0.25">
      <c r="A28" s="33" t="s">
        <v>17</v>
      </c>
      <c r="B28" s="13" t="s">
        <v>44</v>
      </c>
      <c r="C28" s="28">
        <f>FBiH!C28+RS!C28</f>
        <v>187</v>
      </c>
      <c r="D28" s="50">
        <f t="shared" si="0"/>
        <v>0.26767055051387018</v>
      </c>
      <c r="E28" s="28">
        <f>FBiH!E28+RS!E28</f>
        <v>115385.32</v>
      </c>
      <c r="F28" s="47">
        <f t="shared" si="1"/>
        <v>7.0560054063411745E-2</v>
      </c>
      <c r="G28" s="28">
        <f>FBiH!G28+RS!G28</f>
        <v>235</v>
      </c>
      <c r="H28" s="50">
        <f t="shared" si="2"/>
        <v>0.3090031689261154</v>
      </c>
      <c r="I28" s="28">
        <f>FBiH!I28+RS!I28</f>
        <v>118344.12</v>
      </c>
      <c r="J28" s="47">
        <f t="shared" si="3"/>
        <v>6.4916743540211208E-2</v>
      </c>
    </row>
    <row r="29" spans="1:10" x14ac:dyDescent="0.25">
      <c r="A29" s="34" t="s">
        <v>23</v>
      </c>
      <c r="B29" s="7" t="s">
        <v>45</v>
      </c>
      <c r="C29" s="29">
        <f>SUM(C11:C28)</f>
        <v>61824</v>
      </c>
      <c r="D29" s="51">
        <f t="shared" si="0"/>
        <v>88.494460507858349</v>
      </c>
      <c r="E29" s="29">
        <f>SUM(E11:E28)</f>
        <v>118782484.47999999</v>
      </c>
      <c r="F29" s="48">
        <f t="shared" si="1"/>
        <v>72.637476991831932</v>
      </c>
      <c r="G29" s="29">
        <f>SUM(G11:G28)</f>
        <v>67950</v>
      </c>
      <c r="H29" s="51">
        <f t="shared" si="2"/>
        <v>89.34793756821081</v>
      </c>
      <c r="I29" s="29">
        <f>SUM(I11:I28)</f>
        <v>136448437.58000001</v>
      </c>
      <c r="J29" s="48">
        <f t="shared" si="3"/>
        <v>74.84772567359812</v>
      </c>
    </row>
    <row r="30" spans="1:10" x14ac:dyDescent="0.25">
      <c r="A30" s="35" t="s">
        <v>22</v>
      </c>
      <c r="B30" s="5" t="s">
        <v>46</v>
      </c>
      <c r="C30" s="28">
        <f>FBiH!C30+RS!C30</f>
        <v>6710</v>
      </c>
      <c r="D30" s="50">
        <f t="shared" si="0"/>
        <v>9.6046491654976958</v>
      </c>
      <c r="E30" s="28">
        <f>FBiH!E30+RS!E30</f>
        <v>42906211.230000004</v>
      </c>
      <c r="F30" s="47">
        <f t="shared" si="1"/>
        <v>26.237866169153616</v>
      </c>
      <c r="G30" s="28">
        <f>FBiH!G30+RS!G30</f>
        <v>6834</v>
      </c>
      <c r="H30" s="50">
        <f t="shared" si="2"/>
        <v>8.9860751337917968</v>
      </c>
      <c r="I30" s="28">
        <f>FBiH!I30+RS!I30</f>
        <v>43732005.119999997</v>
      </c>
      <c r="J30" s="47">
        <f>I30/I$35*100</f>
        <v>23.988850150512278</v>
      </c>
    </row>
    <row r="31" spans="1:10" x14ac:dyDescent="0.25">
      <c r="A31" s="35" t="s">
        <v>20</v>
      </c>
      <c r="B31" s="6" t="s">
        <v>47</v>
      </c>
      <c r="C31" s="28">
        <f>FBiH!C31+RS!C31</f>
        <v>24</v>
      </c>
      <c r="D31" s="50">
        <f t="shared" si="0"/>
        <v>3.4353439638143773E-2</v>
      </c>
      <c r="E31" s="28">
        <f>FBiH!E31+RS!E31</f>
        <v>110580.61</v>
      </c>
      <c r="F31" s="47">
        <f t="shared" si="1"/>
        <v>6.7621893495334151E-2</v>
      </c>
      <c r="G31" s="28">
        <f>FBiH!G31+RS!G31</f>
        <v>27</v>
      </c>
      <c r="H31" s="50">
        <f t="shared" si="2"/>
        <v>3.5502491748957941E-2</v>
      </c>
      <c r="I31" s="28">
        <f>FBiH!I31+RS!I31</f>
        <v>147806.45000000001</v>
      </c>
      <c r="J31" s="47">
        <f t="shared" si="3"/>
        <v>8.1078074755543836E-2</v>
      </c>
    </row>
    <row r="32" spans="1:10" x14ac:dyDescent="0.25">
      <c r="A32" s="35" t="s">
        <v>21</v>
      </c>
      <c r="B32" s="16" t="s">
        <v>48</v>
      </c>
      <c r="C32" s="28">
        <f>FBiH!C32+RS!C32</f>
        <v>1304</v>
      </c>
      <c r="D32" s="50">
        <f t="shared" si="0"/>
        <v>1.8665368870058114</v>
      </c>
      <c r="E32" s="28">
        <f>FBiH!E32+RS!E32</f>
        <v>1728546.23</v>
      </c>
      <c r="F32" s="47">
        <f t="shared" si="1"/>
        <v>1.0570349455191226</v>
      </c>
      <c r="G32" s="28">
        <f>FBiH!G32+RS!G32</f>
        <v>1240</v>
      </c>
      <c r="H32" s="50">
        <f t="shared" si="2"/>
        <v>1.6304848062484385</v>
      </c>
      <c r="I32" s="28">
        <f>FBiH!I32+RS!I32</f>
        <v>1973131.29</v>
      </c>
      <c r="J32" s="47">
        <f t="shared" si="3"/>
        <v>1.0823457720087495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50</v>
      </c>
      <c r="C34" s="30">
        <f>SUM(C30:C33)</f>
        <v>8038</v>
      </c>
      <c r="D34" s="2">
        <f t="shared" si="0"/>
        <v>11.505539492141651</v>
      </c>
      <c r="E34" s="31">
        <f>SUM(E30:E33)</f>
        <v>44745338.07</v>
      </c>
      <c r="F34" s="46">
        <f t="shared" si="1"/>
        <v>27.362523008168072</v>
      </c>
      <c r="G34" s="30">
        <f>SUM(G30:G33)</f>
        <v>8101</v>
      </c>
      <c r="H34" s="2">
        <f t="shared" si="2"/>
        <v>10.652062431789194</v>
      </c>
      <c r="I34" s="31">
        <f>SUM(I30:I33)</f>
        <v>45852942.859999999</v>
      </c>
      <c r="J34" s="46">
        <f t="shared" si="3"/>
        <v>25.15227399727657</v>
      </c>
    </row>
    <row r="35" spans="1:10" x14ac:dyDescent="0.25">
      <c r="A35" s="17" t="s">
        <v>24</v>
      </c>
      <c r="B35" s="18" t="s">
        <v>51</v>
      </c>
      <c r="C35" s="60">
        <f>C29+C34</f>
        <v>69862</v>
      </c>
      <c r="D35" s="55">
        <f>D29+D34</f>
        <v>100</v>
      </c>
      <c r="E35" s="60">
        <f>E29+E34</f>
        <v>163527822.54999998</v>
      </c>
      <c r="F35" s="44">
        <f>(F29+F34)</f>
        <v>100</v>
      </c>
      <c r="G35" s="60">
        <f>G29+G34</f>
        <v>76051</v>
      </c>
      <c r="H35" s="55">
        <f>H29+H34</f>
        <v>100</v>
      </c>
      <c r="I35" s="60">
        <f>I29+I34+0.6</f>
        <v>182301381.03999999</v>
      </c>
      <c r="J35" s="44">
        <f>(J29+J34)</f>
        <v>99.999999670874686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2" ht="38.25" customHeight="1" x14ac:dyDescent="0.25">
      <c r="A9" s="4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3"/>
      <c r="C10" s="12" t="s">
        <v>62</v>
      </c>
      <c r="D10" s="12" t="s">
        <v>25</v>
      </c>
      <c r="E10" s="12" t="s">
        <v>62</v>
      </c>
      <c r="F10" s="12" t="s">
        <v>25</v>
      </c>
      <c r="G10" s="12" t="s">
        <v>61</v>
      </c>
      <c r="H10" s="12" t="s">
        <v>25</v>
      </c>
      <c r="I10" s="12" t="s">
        <v>61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4617</v>
      </c>
      <c r="D11" s="50">
        <f t="shared" ref="D11:D34" si="0">C11/C$35*100</f>
        <v>8.3205680405125335</v>
      </c>
      <c r="E11" s="28">
        <v>6688543</v>
      </c>
      <c r="F11" s="49">
        <f>E11/E$35*100</f>
        <v>5.475939420493698</v>
      </c>
      <c r="G11" s="28">
        <v>4325</v>
      </c>
      <c r="H11" s="50">
        <f t="shared" ref="H11:H34" si="1">G11/G$35*100</f>
        <v>7.0884208801114488</v>
      </c>
      <c r="I11" s="28">
        <v>5915601</v>
      </c>
      <c r="J11" s="49">
        <f>I11/I$35*100</f>
        <v>4.2997292208984428</v>
      </c>
    </row>
    <row r="12" spans="1:12" x14ac:dyDescent="0.25">
      <c r="A12" s="33" t="s">
        <v>1</v>
      </c>
      <c r="B12" s="13" t="s">
        <v>28</v>
      </c>
      <c r="C12" s="28">
        <v>15022</v>
      </c>
      <c r="D12" s="50">
        <f t="shared" si="0"/>
        <v>27.072032294689034</v>
      </c>
      <c r="E12" s="28">
        <v>2963055</v>
      </c>
      <c r="F12" s="47">
        <f t="shared" ref="F12" si="2">E12/E$35*100</f>
        <v>2.4258660936456495</v>
      </c>
      <c r="G12" s="28">
        <v>15814</v>
      </c>
      <c r="H12" s="50">
        <f t="shared" si="1"/>
        <v>25.918216831926578</v>
      </c>
      <c r="I12" s="28">
        <v>3260866</v>
      </c>
      <c r="J12" s="47">
        <f t="shared" ref="J12:J13" si="3">I12/I$35*100</f>
        <v>2.3701464695868131</v>
      </c>
      <c r="L12" s="1"/>
    </row>
    <row r="13" spans="1:12" x14ac:dyDescent="0.25">
      <c r="A13" s="33" t="s">
        <v>2</v>
      </c>
      <c r="B13" s="13" t="s">
        <v>29</v>
      </c>
      <c r="C13" s="28">
        <v>8653</v>
      </c>
      <c r="D13" s="50">
        <f t="shared" si="0"/>
        <v>15.594081709888446</v>
      </c>
      <c r="E13" s="28">
        <v>20939423</v>
      </c>
      <c r="F13" s="47">
        <f t="shared" ref="F13" si="4">E13/E$35*100</f>
        <v>17.143197232654767</v>
      </c>
      <c r="G13" s="28">
        <v>9421</v>
      </c>
      <c r="H13" s="50">
        <f t="shared" si="1"/>
        <v>15.440465459313282</v>
      </c>
      <c r="I13" s="28">
        <v>24106302</v>
      </c>
      <c r="J13" s="47">
        <f t="shared" si="3"/>
        <v>17.521562241470065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ref="F15" si="5">E15/E$35*100</f>
        <v>0</v>
      </c>
      <c r="G15" s="28">
        <v>1</v>
      </c>
      <c r="H15" s="50">
        <f t="shared" si="1"/>
        <v>1.638941243956404E-3</v>
      </c>
      <c r="I15" s="28">
        <v>8822</v>
      </c>
      <c r="J15" s="47">
        <f t="shared" ref="J15:J17" si="6">I15/I$35*100</f>
        <v>6.4122328714810318E-3</v>
      </c>
    </row>
    <row r="16" spans="1:12" x14ac:dyDescent="0.25">
      <c r="A16" s="33" t="s">
        <v>5</v>
      </c>
      <c r="B16" s="13" t="s">
        <v>32</v>
      </c>
      <c r="C16" s="28">
        <v>1</v>
      </c>
      <c r="D16" s="50">
        <f t="shared" si="0"/>
        <v>1.8021589864657861E-3</v>
      </c>
      <c r="E16" s="28">
        <v>81857</v>
      </c>
      <c r="F16" s="47">
        <f t="shared" ref="F16" si="7">E16/E$35*100</f>
        <v>6.7016684073549757E-2</v>
      </c>
      <c r="G16" s="28">
        <v>0</v>
      </c>
      <c r="H16" s="50">
        <f t="shared" si="1"/>
        <v>0</v>
      </c>
      <c r="I16" s="28">
        <v>0</v>
      </c>
      <c r="J16" s="47">
        <f t="shared" si="6"/>
        <v>0</v>
      </c>
    </row>
    <row r="17" spans="1:10" x14ac:dyDescent="0.25">
      <c r="A17" s="33" t="s">
        <v>6</v>
      </c>
      <c r="B17" s="13" t="s">
        <v>33</v>
      </c>
      <c r="C17" s="28">
        <v>105</v>
      </c>
      <c r="D17" s="50">
        <f t="shared" si="0"/>
        <v>0.18922669357890753</v>
      </c>
      <c r="E17" s="28">
        <v>135205</v>
      </c>
      <c r="F17" s="47">
        <f t="shared" ref="F17" si="8">E17/E$35*100</f>
        <v>0.110692925103098</v>
      </c>
      <c r="G17" s="28">
        <v>125</v>
      </c>
      <c r="H17" s="50">
        <f t="shared" si="1"/>
        <v>0.20486765549455049</v>
      </c>
      <c r="I17" s="28">
        <v>102055</v>
      </c>
      <c r="J17" s="47">
        <f t="shared" si="6"/>
        <v>7.4178239140670676E-2</v>
      </c>
    </row>
    <row r="18" spans="1:10" x14ac:dyDescent="0.25">
      <c r="A18" s="33" t="s">
        <v>7</v>
      </c>
      <c r="B18" s="13" t="s">
        <v>34</v>
      </c>
      <c r="C18" s="28">
        <v>839</v>
      </c>
      <c r="D18" s="50">
        <f t="shared" si="0"/>
        <v>1.5120113896447944</v>
      </c>
      <c r="E18" s="28">
        <v>2472407</v>
      </c>
      <c r="F18" s="47">
        <f>E18/E$35*100</f>
        <v>2.0241704291658982</v>
      </c>
      <c r="G18" s="28">
        <v>1044</v>
      </c>
      <c r="H18" s="50">
        <f t="shared" si="1"/>
        <v>1.7110546586904858</v>
      </c>
      <c r="I18" s="28">
        <v>6743107</v>
      </c>
      <c r="J18" s="47">
        <f>I18/I$35*100</f>
        <v>4.9011984086730722</v>
      </c>
    </row>
    <row r="19" spans="1:10" x14ac:dyDescent="0.25">
      <c r="A19" s="33" t="s">
        <v>8</v>
      </c>
      <c r="B19" s="13" t="s">
        <v>35</v>
      </c>
      <c r="C19" s="28">
        <v>847</v>
      </c>
      <c r="D19" s="50">
        <f t="shared" si="0"/>
        <v>1.5264286615365208</v>
      </c>
      <c r="E19" s="28">
        <v>1825176</v>
      </c>
      <c r="F19" s="47">
        <f t="shared" ref="F19" si="9">E19/E$35*100</f>
        <v>1.4942795774414557</v>
      </c>
      <c r="G19" s="28">
        <v>933</v>
      </c>
      <c r="H19" s="50">
        <f t="shared" si="1"/>
        <v>1.5291321806113252</v>
      </c>
      <c r="I19" s="28">
        <v>3179130</v>
      </c>
      <c r="J19" s="47">
        <f t="shared" ref="J19:J22" si="10">I19/I$35*100</f>
        <v>2.3107370084687702</v>
      </c>
    </row>
    <row r="20" spans="1:10" s="19" customFormat="1" x14ac:dyDescent="0.25">
      <c r="A20" s="33" t="s">
        <v>9</v>
      </c>
      <c r="B20" s="13" t="s">
        <v>36</v>
      </c>
      <c r="C20" s="28">
        <v>15925</v>
      </c>
      <c r="D20" s="50">
        <f t="shared" si="0"/>
        <v>28.699381859467643</v>
      </c>
      <c r="E20" s="28">
        <v>46740397</v>
      </c>
      <c r="F20" s="47">
        <f t="shared" ref="F20" si="11">E20/E$35*100</f>
        <v>38.266567541215686</v>
      </c>
      <c r="G20" s="28">
        <v>18829</v>
      </c>
      <c r="H20" s="50">
        <f t="shared" si="1"/>
        <v>30.859624682455134</v>
      </c>
      <c r="I20" s="28">
        <v>51763237</v>
      </c>
      <c r="J20" s="47">
        <f t="shared" si="10"/>
        <v>37.623886853963178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ref="F21" si="12">E21/E$35*100</f>
        <v>0</v>
      </c>
      <c r="G21" s="28">
        <v>0</v>
      </c>
      <c r="H21" s="50">
        <f t="shared" si="1"/>
        <v>0</v>
      </c>
      <c r="I21" s="28">
        <v>0</v>
      </c>
      <c r="J21" s="47">
        <f t="shared" si="10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ref="F22" si="13">E22/E$35*100</f>
        <v>0</v>
      </c>
      <c r="G22" s="28">
        <v>0</v>
      </c>
      <c r="H22" s="50">
        <f t="shared" si="1"/>
        <v>0</v>
      </c>
      <c r="I22" s="28">
        <v>0</v>
      </c>
      <c r="J22" s="47">
        <f t="shared" si="10"/>
        <v>0</v>
      </c>
    </row>
    <row r="23" spans="1:10" x14ac:dyDescent="0.25">
      <c r="A23" s="33" t="s">
        <v>12</v>
      </c>
      <c r="B23" s="13" t="s">
        <v>39</v>
      </c>
      <c r="C23" s="28">
        <v>543</v>
      </c>
      <c r="D23" s="50">
        <f t="shared" si="0"/>
        <v>0.97857232965092178</v>
      </c>
      <c r="E23" s="28">
        <v>603446</v>
      </c>
      <c r="F23" s="47">
        <f>E23/E$35*100</f>
        <v>0.49404388063876398</v>
      </c>
      <c r="G23" s="28">
        <v>510</v>
      </c>
      <c r="H23" s="50">
        <f t="shared" si="1"/>
        <v>0.83586003441776613</v>
      </c>
      <c r="I23" s="28">
        <v>1224157</v>
      </c>
      <c r="J23" s="47">
        <f>I23/I$35*100</f>
        <v>0.88977326629489961</v>
      </c>
    </row>
    <row r="24" spans="1:10" x14ac:dyDescent="0.25">
      <c r="A24" s="33" t="s">
        <v>13</v>
      </c>
      <c r="B24" s="13" t="s">
        <v>40</v>
      </c>
      <c r="C24" s="28">
        <v>249</v>
      </c>
      <c r="D24" s="50">
        <f t="shared" si="0"/>
        <v>0.44873758762998073</v>
      </c>
      <c r="E24" s="28">
        <v>805404</v>
      </c>
      <c r="F24" s="47">
        <f t="shared" ref="F24" si="14">E24/E$35*100</f>
        <v>0.65938777892633815</v>
      </c>
      <c r="G24" s="28">
        <v>199</v>
      </c>
      <c r="H24" s="50">
        <f t="shared" si="1"/>
        <v>0.32614930754732441</v>
      </c>
      <c r="I24" s="28">
        <v>702472</v>
      </c>
      <c r="J24" s="47">
        <f t="shared" ref="J24:J25" si="15">I24/I$35*100</f>
        <v>0.51058876101734563</v>
      </c>
    </row>
    <row r="25" spans="1:10" x14ac:dyDescent="0.25">
      <c r="A25" s="33" t="s">
        <v>14</v>
      </c>
      <c r="B25" s="13" t="s">
        <v>41</v>
      </c>
      <c r="C25" s="28">
        <v>76</v>
      </c>
      <c r="D25" s="50">
        <f t="shared" si="0"/>
        <v>0.13696408297139975</v>
      </c>
      <c r="E25" s="28">
        <v>96551</v>
      </c>
      <c r="F25" s="47">
        <f t="shared" ref="F25" si="16">E25/E$35*100</f>
        <v>7.9046726168627013E-2</v>
      </c>
      <c r="G25" s="28">
        <v>51</v>
      </c>
      <c r="H25" s="50">
        <f t="shared" si="1"/>
        <v>8.3586003441776621E-2</v>
      </c>
      <c r="I25" s="28">
        <v>80025</v>
      </c>
      <c r="J25" s="47">
        <f t="shared" si="15"/>
        <v>5.8165828104768703E-2</v>
      </c>
    </row>
    <row r="26" spans="1:10" x14ac:dyDescent="0.25">
      <c r="A26" s="33" t="s">
        <v>15</v>
      </c>
      <c r="B26" s="13" t="s">
        <v>42</v>
      </c>
      <c r="C26" s="28">
        <v>1405</v>
      </c>
      <c r="D26" s="50">
        <f t="shared" si="0"/>
        <v>2.5320333759844291</v>
      </c>
      <c r="E26" s="28">
        <v>327445</v>
      </c>
      <c r="F26" s="47">
        <f>E26/E$35*100</f>
        <v>0.26808065426858418</v>
      </c>
      <c r="G26" s="28">
        <v>2408</v>
      </c>
      <c r="H26" s="50">
        <f t="shared" si="1"/>
        <v>3.946570515447021</v>
      </c>
      <c r="I26" s="28">
        <v>562561</v>
      </c>
      <c r="J26" s="47">
        <f>I26/I$35*100</f>
        <v>0.4088950506022716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ref="F27" si="17">E27/E$35*100</f>
        <v>0</v>
      </c>
      <c r="G27" s="28">
        <v>1</v>
      </c>
      <c r="H27" s="50">
        <f t="shared" si="1"/>
        <v>1.638941243956404E-3</v>
      </c>
      <c r="I27" s="28">
        <v>200</v>
      </c>
      <c r="J27" s="47">
        <f t="shared" ref="J27:J28" si="18">I27/I$35*100</f>
        <v>1.4536914240492022E-4</v>
      </c>
    </row>
    <row r="28" spans="1:10" x14ac:dyDescent="0.25">
      <c r="A28" s="33" t="s">
        <v>17</v>
      </c>
      <c r="B28" s="13" t="s">
        <v>44</v>
      </c>
      <c r="C28" s="28">
        <v>180</v>
      </c>
      <c r="D28" s="50">
        <f t="shared" si="0"/>
        <v>0.32438861756384152</v>
      </c>
      <c r="E28" s="28">
        <v>114436</v>
      </c>
      <c r="F28" s="47">
        <f t="shared" ref="F28" si="19">E28/E$35*100</f>
        <v>9.3689253926246246E-2</v>
      </c>
      <c r="G28" s="28">
        <v>206</v>
      </c>
      <c r="H28" s="50">
        <f t="shared" si="1"/>
        <v>0.33762189625501926</v>
      </c>
      <c r="I28" s="28">
        <v>103432</v>
      </c>
      <c r="J28" s="47">
        <f t="shared" si="18"/>
        <v>7.5179105686128539E-2</v>
      </c>
    </row>
    <row r="29" spans="1:10" x14ac:dyDescent="0.25">
      <c r="A29" s="34" t="s">
        <v>23</v>
      </c>
      <c r="B29" s="7" t="s">
        <v>45</v>
      </c>
      <c r="C29" s="29">
        <f>SUM(C11:C28)</f>
        <v>48462</v>
      </c>
      <c r="D29" s="51">
        <f t="shared" si="0"/>
        <v>87.336228802104927</v>
      </c>
      <c r="E29" s="29">
        <f>SUM(E11:E28)</f>
        <v>83793345</v>
      </c>
      <c r="F29" s="48">
        <f>E29/E$35*100</f>
        <v>68.60197819772236</v>
      </c>
      <c r="G29" s="29">
        <f>SUM(G11:G28)</f>
        <v>53867</v>
      </c>
      <c r="H29" s="51">
        <f t="shared" si="1"/>
        <v>88.284847988199616</v>
      </c>
      <c r="I29" s="29">
        <f>SUM(I11:I28)</f>
        <v>97751967</v>
      </c>
      <c r="J29" s="48">
        <f>I29/I$35*100</f>
        <v>71.050598055920318</v>
      </c>
    </row>
    <row r="30" spans="1:10" x14ac:dyDescent="0.25">
      <c r="A30" s="35" t="s">
        <v>22</v>
      </c>
      <c r="B30" s="5" t="s">
        <v>46</v>
      </c>
      <c r="C30" s="28">
        <v>5935</v>
      </c>
      <c r="D30" s="50">
        <f t="shared" si="0"/>
        <v>10.69581358467444</v>
      </c>
      <c r="E30" s="28">
        <v>37094176</v>
      </c>
      <c r="F30" s="47">
        <f>E30/E$35*100</f>
        <v>30.369164200503945</v>
      </c>
      <c r="G30" s="28">
        <v>6126</v>
      </c>
      <c r="H30" s="50">
        <f t="shared" si="1"/>
        <v>10.040154060476931</v>
      </c>
      <c r="I30" s="28">
        <v>38292223</v>
      </c>
      <c r="J30" s="47">
        <f>I30/I$35*100</f>
        <v>27.832538091439808</v>
      </c>
    </row>
    <row r="31" spans="1:10" x14ac:dyDescent="0.25">
      <c r="A31" s="35" t="s">
        <v>20</v>
      </c>
      <c r="B31" s="6" t="s">
        <v>47</v>
      </c>
      <c r="C31" s="28">
        <v>23</v>
      </c>
      <c r="D31" s="50">
        <f t="shared" si="0"/>
        <v>4.1449656688713081E-2</v>
      </c>
      <c r="E31" s="28">
        <v>96898</v>
      </c>
      <c r="F31" s="47">
        <f t="shared" ref="F31" si="20">E31/E$35*100</f>
        <v>7.9330816586960479E-2</v>
      </c>
      <c r="G31" s="28">
        <v>26</v>
      </c>
      <c r="H31" s="50">
        <f t="shared" si="1"/>
        <v>4.2612472342866504E-2</v>
      </c>
      <c r="I31" s="28">
        <v>132897</v>
      </c>
      <c r="J31" s="47">
        <f t="shared" ref="J31:J33" si="21">I31/I$35*100</f>
        <v>9.659561459093341E-2</v>
      </c>
    </row>
    <row r="32" spans="1:10" x14ac:dyDescent="0.25">
      <c r="A32" s="35" t="s">
        <v>21</v>
      </c>
      <c r="B32" s="16" t="s">
        <v>48</v>
      </c>
      <c r="C32" s="28">
        <v>1069</v>
      </c>
      <c r="D32" s="50">
        <f t="shared" si="0"/>
        <v>1.9265079565319254</v>
      </c>
      <c r="E32" s="28">
        <v>1159792</v>
      </c>
      <c r="F32" s="47">
        <f t="shared" ref="F32" si="22">E32/E$35*100</f>
        <v>0.94952678518673306</v>
      </c>
      <c r="G32" s="28">
        <v>996</v>
      </c>
      <c r="H32" s="50">
        <f t="shared" si="1"/>
        <v>1.6323854789805785</v>
      </c>
      <c r="I32" s="28">
        <v>1403693</v>
      </c>
      <c r="J32" s="47">
        <f t="shared" si="21"/>
        <v>1.0202682380489485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8">
        <v>0</v>
      </c>
      <c r="F33" s="47">
        <f t="shared" ref="F33" si="23">E33/E$35*100</f>
        <v>0</v>
      </c>
      <c r="G33" s="28">
        <v>0</v>
      </c>
      <c r="H33" s="50">
        <f t="shared" si="1"/>
        <v>0</v>
      </c>
      <c r="I33" s="28">
        <v>0</v>
      </c>
      <c r="J33" s="47">
        <f t="shared" si="21"/>
        <v>0</v>
      </c>
    </row>
    <row r="34" spans="1:10" x14ac:dyDescent="0.25">
      <c r="A34" s="37" t="s">
        <v>18</v>
      </c>
      <c r="B34" s="8" t="s">
        <v>50</v>
      </c>
      <c r="C34" s="30">
        <f>SUM(C30:C33)</f>
        <v>7027</v>
      </c>
      <c r="D34" s="2">
        <f t="shared" si="0"/>
        <v>12.66377119789508</v>
      </c>
      <c r="E34" s="31">
        <f>SUM(E30:E33)</f>
        <v>38350866</v>
      </c>
      <c r="F34" s="46">
        <f>E34/E$35*100</f>
        <v>31.398021802277636</v>
      </c>
      <c r="G34" s="30">
        <f>SUM(G30:G33)</f>
        <v>7148</v>
      </c>
      <c r="H34" s="2">
        <f t="shared" si="1"/>
        <v>11.715152011800377</v>
      </c>
      <c r="I34" s="31">
        <f>SUM(I30:I33)</f>
        <v>39828813</v>
      </c>
      <c r="J34" s="46">
        <f>I34/I$35*100</f>
        <v>28.949401944079689</v>
      </c>
    </row>
    <row r="35" spans="1:10" x14ac:dyDescent="0.25">
      <c r="A35" s="17" t="s">
        <v>24</v>
      </c>
      <c r="B35" s="18" t="s">
        <v>51</v>
      </c>
      <c r="C35" s="60">
        <f>C29+C34</f>
        <v>55489</v>
      </c>
      <c r="D35" s="55">
        <f t="shared" ref="D35:J35" si="24">D29+D34</f>
        <v>100</v>
      </c>
      <c r="E35" s="60">
        <f>E29+E34</f>
        <v>122144211</v>
      </c>
      <c r="F35" s="56">
        <f t="shared" si="24"/>
        <v>100</v>
      </c>
      <c r="G35" s="60">
        <f>G29+G34</f>
        <v>61015</v>
      </c>
      <c r="H35" s="55">
        <f t="shared" si="24"/>
        <v>100</v>
      </c>
      <c r="I35" s="60">
        <f t="shared" si="24"/>
        <v>137580780</v>
      </c>
      <c r="J35" s="56">
        <f t="shared" si="24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2" ht="38.25" customHeight="1" x14ac:dyDescent="0.25">
      <c r="A9" s="4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3"/>
      <c r="C10" s="57" t="s">
        <v>62</v>
      </c>
      <c r="D10" s="57" t="s">
        <v>25</v>
      </c>
      <c r="E10" s="57" t="s">
        <v>62</v>
      </c>
      <c r="F10" s="57" t="s">
        <v>25</v>
      </c>
      <c r="G10" s="57" t="s">
        <v>61</v>
      </c>
      <c r="H10" s="57" t="s">
        <v>25</v>
      </c>
      <c r="I10" s="57" t="s">
        <v>61</v>
      </c>
      <c r="J10" s="58" t="s">
        <v>25</v>
      </c>
    </row>
    <row r="11" spans="1:12" x14ac:dyDescent="0.25">
      <c r="A11" s="33" t="s">
        <v>0</v>
      </c>
      <c r="B11" s="13" t="s">
        <v>27</v>
      </c>
      <c r="C11" s="59">
        <v>2638</v>
      </c>
      <c r="D11" s="50">
        <f t="shared" ref="D11:D31" si="0">C11/C$35*100</f>
        <v>18.353857928059554</v>
      </c>
      <c r="E11" s="28">
        <v>3189533.05</v>
      </c>
      <c r="F11" s="47">
        <f t="shared" ref="F11:F31" si="1">E11/E$35*100</f>
        <v>7.7072370693079346</v>
      </c>
      <c r="G11" s="28">
        <v>2839</v>
      </c>
      <c r="H11" s="50">
        <f t="shared" ref="H11:H31" si="2">G11/G$35*100</f>
        <v>18.881351423250862</v>
      </c>
      <c r="I11" s="28">
        <v>3391789.29</v>
      </c>
      <c r="J11" s="47">
        <f t="shared" ref="J11:J31" si="3">I11/I$35*100</f>
        <v>7.5844001570386776</v>
      </c>
    </row>
    <row r="12" spans="1:12" x14ac:dyDescent="0.25">
      <c r="A12" s="33" t="s">
        <v>1</v>
      </c>
      <c r="B12" s="13" t="s">
        <v>28</v>
      </c>
      <c r="C12" s="22">
        <v>334</v>
      </c>
      <c r="D12" s="50">
        <f t="shared" si="0"/>
        <v>2.3238015723926808</v>
      </c>
      <c r="E12" s="28">
        <v>206968.11</v>
      </c>
      <c r="F12" s="47">
        <f t="shared" si="1"/>
        <v>0.50012094703223164</v>
      </c>
      <c r="G12" s="28">
        <v>344</v>
      </c>
      <c r="H12" s="50">
        <f t="shared" si="2"/>
        <v>2.2878425113061986</v>
      </c>
      <c r="I12" s="28">
        <v>318045.06</v>
      </c>
      <c r="J12" s="47">
        <f t="shared" si="3"/>
        <v>0.71118244583211587</v>
      </c>
      <c r="L12" s="1"/>
    </row>
    <row r="13" spans="1:12" x14ac:dyDescent="0.25">
      <c r="A13" s="33" t="s">
        <v>2</v>
      </c>
      <c r="B13" s="13" t="s">
        <v>29</v>
      </c>
      <c r="C13" s="22">
        <v>2529</v>
      </c>
      <c r="D13" s="50">
        <f t="shared" si="0"/>
        <v>17.595491546649971</v>
      </c>
      <c r="E13" s="28">
        <v>5311082.2</v>
      </c>
      <c r="F13" s="47">
        <f t="shared" si="1"/>
        <v>12.833781299109456</v>
      </c>
      <c r="G13" s="28">
        <v>2461</v>
      </c>
      <c r="H13" s="50">
        <f t="shared" si="2"/>
        <v>16.367384942803938</v>
      </c>
      <c r="I13" s="28">
        <v>5597087.3600000003</v>
      </c>
      <c r="J13" s="47">
        <f t="shared" si="3"/>
        <v>12.515680256819021</v>
      </c>
    </row>
    <row r="14" spans="1:12" x14ac:dyDescent="0.25">
      <c r="A14" s="33" t="s">
        <v>3</v>
      </c>
      <c r="B14" s="13" t="s">
        <v>30</v>
      </c>
      <c r="C14" s="22">
        <v>0</v>
      </c>
      <c r="D14" s="50">
        <f t="shared" si="0"/>
        <v>0</v>
      </c>
      <c r="E14" s="28">
        <v>0</v>
      </c>
      <c r="F14" s="47">
        <f t="shared" si="1"/>
        <v>0</v>
      </c>
      <c r="G14" s="28">
        <v>2</v>
      </c>
      <c r="H14" s="50">
        <f t="shared" si="2"/>
        <v>1.3301409949454644E-2</v>
      </c>
      <c r="I14" s="28">
        <v>434.58</v>
      </c>
      <c r="J14" s="47">
        <f t="shared" si="3"/>
        <v>9.7176691664294644E-4</v>
      </c>
    </row>
    <row r="15" spans="1:12" x14ac:dyDescent="0.25">
      <c r="A15" s="33" t="s">
        <v>4</v>
      </c>
      <c r="B15" s="13" t="s">
        <v>31</v>
      </c>
      <c r="C15" s="22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3"/>
        <v>0</v>
      </c>
    </row>
    <row r="16" spans="1:12" x14ac:dyDescent="0.25">
      <c r="A16" s="33" t="s">
        <v>5</v>
      </c>
      <c r="B16" s="13" t="s">
        <v>32</v>
      </c>
      <c r="C16" s="22">
        <v>1</v>
      </c>
      <c r="D16" s="50">
        <f t="shared" si="0"/>
        <v>6.9574897377026376E-3</v>
      </c>
      <c r="E16" s="28">
        <v>163713.06</v>
      </c>
      <c r="F16" s="47">
        <f t="shared" si="1"/>
        <v>0.39559877417223632</v>
      </c>
      <c r="G16" s="28">
        <v>0</v>
      </c>
      <c r="H16" s="50">
        <f t="shared" si="2"/>
        <v>0</v>
      </c>
      <c r="I16" s="28"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2">
        <v>11</v>
      </c>
      <c r="D17" s="50">
        <f t="shared" si="0"/>
        <v>7.6532387114729011E-2</v>
      </c>
      <c r="E17" s="28">
        <v>156795.97999999998</v>
      </c>
      <c r="F17" s="47">
        <f t="shared" si="1"/>
        <v>0.3788842349115854</v>
      </c>
      <c r="G17" s="28">
        <v>6</v>
      </c>
      <c r="H17" s="50">
        <f t="shared" si="2"/>
        <v>3.9904229848363927E-2</v>
      </c>
      <c r="I17" s="28">
        <v>1660.96</v>
      </c>
      <c r="J17" s="47">
        <f t="shared" si="3"/>
        <v>3.7140825115450976E-3</v>
      </c>
    </row>
    <row r="18" spans="1:10" x14ac:dyDescent="0.25">
      <c r="A18" s="33" t="s">
        <v>7</v>
      </c>
      <c r="B18" s="13" t="s">
        <v>34</v>
      </c>
      <c r="C18" s="22">
        <v>126</v>
      </c>
      <c r="D18" s="50">
        <f t="shared" si="0"/>
        <v>0.87664370695053218</v>
      </c>
      <c r="E18" s="28">
        <v>1657727.1099999999</v>
      </c>
      <c r="F18" s="47">
        <f t="shared" si="1"/>
        <v>4.0057574675354788</v>
      </c>
      <c r="G18" s="28">
        <v>149</v>
      </c>
      <c r="H18" s="50">
        <f t="shared" si="2"/>
        <v>0.99095504123437095</v>
      </c>
      <c r="I18" s="28">
        <v>1680228.3199999998</v>
      </c>
      <c r="J18" s="47">
        <f t="shared" si="3"/>
        <v>3.7571685162284458</v>
      </c>
    </row>
    <row r="19" spans="1:10" x14ac:dyDescent="0.25">
      <c r="A19" s="33" t="s">
        <v>8</v>
      </c>
      <c r="B19" s="13" t="s">
        <v>35</v>
      </c>
      <c r="C19" s="22">
        <v>277</v>
      </c>
      <c r="D19" s="50">
        <f t="shared" si="0"/>
        <v>1.9272246573436305</v>
      </c>
      <c r="E19" s="28">
        <v>614427.80999999994</v>
      </c>
      <c r="F19" s="47">
        <f t="shared" si="1"/>
        <v>1.4847128778445149</v>
      </c>
      <c r="G19" s="28">
        <v>387</v>
      </c>
      <c r="H19" s="50">
        <f t="shared" si="2"/>
        <v>2.573822825219473</v>
      </c>
      <c r="I19" s="28">
        <v>904824</v>
      </c>
      <c r="J19" s="47">
        <f t="shared" si="3"/>
        <v>2.0232823153033674</v>
      </c>
    </row>
    <row r="20" spans="1:10" s="19" customFormat="1" x14ac:dyDescent="0.25">
      <c r="A20" s="33" t="s">
        <v>9</v>
      </c>
      <c r="B20" s="13" t="s">
        <v>36</v>
      </c>
      <c r="C20" s="22">
        <v>7177</v>
      </c>
      <c r="D20" s="50">
        <f t="shared" si="0"/>
        <v>49.93390384749182</v>
      </c>
      <c r="E20" s="28">
        <v>23190488.659999996</v>
      </c>
      <c r="F20" s="47">
        <f t="shared" si="1"/>
        <v>56.037856029025093</v>
      </c>
      <c r="G20" s="28">
        <v>7669</v>
      </c>
      <c r="H20" s="50">
        <f t="shared" si="2"/>
        <v>51.004256451183828</v>
      </c>
      <c r="I20" s="28">
        <v>25873111.460000001</v>
      </c>
      <c r="J20" s="47">
        <f t="shared" si="3"/>
        <v>57.855018057534821</v>
      </c>
    </row>
    <row r="21" spans="1:10" s="19" customFormat="1" x14ac:dyDescent="0.25">
      <c r="A21" s="33" t="s">
        <v>10</v>
      </c>
      <c r="B21" s="13" t="s">
        <v>37</v>
      </c>
      <c r="C21" s="22">
        <v>0</v>
      </c>
      <c r="D21" s="50">
        <f t="shared" si="0"/>
        <v>0</v>
      </c>
      <c r="E21" s="28">
        <v>0</v>
      </c>
      <c r="F21" s="47">
        <f t="shared" si="1"/>
        <v>0</v>
      </c>
      <c r="G21" s="28">
        <v>1</v>
      </c>
      <c r="H21" s="50">
        <f t="shared" si="2"/>
        <v>6.6507049747273218E-3</v>
      </c>
      <c r="I21" s="28">
        <v>815.7</v>
      </c>
      <c r="J21" s="47">
        <f t="shared" si="3"/>
        <v>1.8239916100732923E-3</v>
      </c>
    </row>
    <row r="22" spans="1:10" x14ac:dyDescent="0.25">
      <c r="A22" s="33" t="s">
        <v>11</v>
      </c>
      <c r="B22" s="13" t="s">
        <v>38</v>
      </c>
      <c r="C22" s="22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2">
        <v>169</v>
      </c>
      <c r="D23" s="50">
        <f t="shared" si="0"/>
        <v>1.1758157656717456</v>
      </c>
      <c r="E23" s="28">
        <v>156463.06</v>
      </c>
      <c r="F23" s="47">
        <f t="shared" si="1"/>
        <v>0.37807976186650633</v>
      </c>
      <c r="G23" s="28">
        <v>109</v>
      </c>
      <c r="H23" s="50">
        <f t="shared" si="2"/>
        <v>0.72492684224527804</v>
      </c>
      <c r="I23" s="28">
        <v>152945.27000000002</v>
      </c>
      <c r="J23" s="47">
        <f t="shared" si="3"/>
        <v>0.34200182576976151</v>
      </c>
    </row>
    <row r="24" spans="1:10" x14ac:dyDescent="0.25">
      <c r="A24" s="33" t="s">
        <v>13</v>
      </c>
      <c r="B24" s="13" t="s">
        <v>40</v>
      </c>
      <c r="C24" s="22">
        <v>63</v>
      </c>
      <c r="D24" s="50">
        <f t="shared" si="0"/>
        <v>0.43832185347526609</v>
      </c>
      <c r="E24" s="28">
        <v>317757.26</v>
      </c>
      <c r="F24" s="47">
        <f t="shared" si="1"/>
        <v>0.76783356526552371</v>
      </c>
      <c r="G24" s="28">
        <v>56</v>
      </c>
      <c r="H24" s="50">
        <f t="shared" si="2"/>
        <v>0.37243947858472998</v>
      </c>
      <c r="I24" s="28">
        <v>742591.67999999993</v>
      </c>
      <c r="J24" s="47">
        <f t="shared" si="3"/>
        <v>1.6605136619225587</v>
      </c>
    </row>
    <row r="25" spans="1:10" x14ac:dyDescent="0.25">
      <c r="A25" s="33" t="s">
        <v>14</v>
      </c>
      <c r="B25" s="13" t="s">
        <v>41</v>
      </c>
      <c r="C25" s="22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3"/>
        <v>0</v>
      </c>
    </row>
    <row r="26" spans="1:10" x14ac:dyDescent="0.25">
      <c r="A26" s="33" t="s">
        <v>15</v>
      </c>
      <c r="B26" s="13" t="s">
        <v>42</v>
      </c>
      <c r="C26" s="22">
        <v>30</v>
      </c>
      <c r="D26" s="50">
        <f t="shared" si="0"/>
        <v>0.20872469213107911</v>
      </c>
      <c r="E26" s="28">
        <v>23233.859999999997</v>
      </c>
      <c r="F26" s="47">
        <f t="shared" si="1"/>
        <v>5.6142659206842471E-2</v>
      </c>
      <c r="G26" s="28">
        <v>31</v>
      </c>
      <c r="H26" s="50">
        <f t="shared" si="2"/>
        <v>0.20617185421654693</v>
      </c>
      <c r="I26" s="28">
        <v>18024.780000000002</v>
      </c>
      <c r="J26" s="47">
        <f t="shared" si="3"/>
        <v>4.0305317510625091E-2</v>
      </c>
    </row>
    <row r="27" spans="1:10" x14ac:dyDescent="0.25">
      <c r="A27" s="33" t="s">
        <v>16</v>
      </c>
      <c r="B27" s="13" t="s">
        <v>43</v>
      </c>
      <c r="C27" s="22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3"/>
        <v>0</v>
      </c>
    </row>
    <row r="28" spans="1:10" x14ac:dyDescent="0.25">
      <c r="A28" s="33" t="s">
        <v>17</v>
      </c>
      <c r="B28" s="13" t="s">
        <v>44</v>
      </c>
      <c r="C28" s="22">
        <v>7</v>
      </c>
      <c r="D28" s="50">
        <f t="shared" si="0"/>
        <v>4.8702428163918461E-2</v>
      </c>
      <c r="E28" s="28">
        <v>949.32</v>
      </c>
      <c r="F28" s="47">
        <f t="shared" si="1"/>
        <v>2.2939515533897384E-3</v>
      </c>
      <c r="G28" s="28">
        <v>29</v>
      </c>
      <c r="H28" s="50">
        <f t="shared" si="2"/>
        <v>0.19287044426709232</v>
      </c>
      <c r="I28" s="28">
        <v>14912.12</v>
      </c>
      <c r="J28" s="47">
        <f t="shared" si="3"/>
        <v>3.3345080015209208E-2</v>
      </c>
    </row>
    <row r="29" spans="1:10" x14ac:dyDescent="0.25">
      <c r="A29" s="34" t="s">
        <v>23</v>
      </c>
      <c r="B29" s="7" t="s">
        <v>45</v>
      </c>
      <c r="C29" s="29">
        <f>SUM(C11:C28)</f>
        <v>13362</v>
      </c>
      <c r="D29" s="51">
        <f t="shared" si="0"/>
        <v>92.965977875182631</v>
      </c>
      <c r="E29" s="23">
        <f>SUM(E11:E28)</f>
        <v>34989139.479999997</v>
      </c>
      <c r="F29" s="48">
        <f t="shared" si="1"/>
        <v>84.548298636830793</v>
      </c>
      <c r="G29" s="29">
        <f>SUM(G11:G28)</f>
        <v>14083</v>
      </c>
      <c r="H29" s="51">
        <f t="shared" si="2"/>
        <v>93.661878159084864</v>
      </c>
      <c r="I29" s="23">
        <f>SUM(I11:I28)</f>
        <v>38696470.580000006</v>
      </c>
      <c r="J29" s="48">
        <f t="shared" si="3"/>
        <v>86.529407475012874</v>
      </c>
    </row>
    <row r="30" spans="1:10" x14ac:dyDescent="0.25">
      <c r="A30" s="35" t="s">
        <v>22</v>
      </c>
      <c r="B30" s="5" t="s">
        <v>46</v>
      </c>
      <c r="C30" s="28">
        <v>775</v>
      </c>
      <c r="D30" s="50">
        <f t="shared" si="0"/>
        <v>5.3920545467195433</v>
      </c>
      <c r="E30" s="28">
        <v>5812035.2300000004</v>
      </c>
      <c r="F30" s="47">
        <f t="shared" si="1"/>
        <v>14.044291960787072</v>
      </c>
      <c r="G30" s="28">
        <v>708</v>
      </c>
      <c r="H30" s="50">
        <f t="shared" si="2"/>
        <v>4.7086991221069434</v>
      </c>
      <c r="I30" s="22">
        <v>5439782.1200000001</v>
      </c>
      <c r="J30" s="47">
        <f t="shared" si="3"/>
        <v>12.163929076261748</v>
      </c>
    </row>
    <row r="31" spans="1:10" x14ac:dyDescent="0.25">
      <c r="A31" s="35" t="s">
        <v>20</v>
      </c>
      <c r="B31" s="6" t="s">
        <v>47</v>
      </c>
      <c r="C31" s="28">
        <v>1</v>
      </c>
      <c r="D31" s="50">
        <f t="shared" si="0"/>
        <v>6.9574897377026376E-3</v>
      </c>
      <c r="E31" s="28">
        <v>13682.61</v>
      </c>
      <c r="F31" s="47">
        <f t="shared" si="1"/>
        <v>3.3062870753724737E-2</v>
      </c>
      <c r="G31" s="28">
        <v>1</v>
      </c>
      <c r="H31" s="50">
        <f t="shared" si="2"/>
        <v>6.6507049747273218E-3</v>
      </c>
      <c r="I31" s="22">
        <v>14909.45</v>
      </c>
      <c r="J31" s="47">
        <f t="shared" si="3"/>
        <v>3.3339109612366379E-2</v>
      </c>
    </row>
    <row r="32" spans="1:10" x14ac:dyDescent="0.25">
      <c r="A32" s="35" t="s">
        <v>21</v>
      </c>
      <c r="B32" s="16" t="s">
        <v>48</v>
      </c>
      <c r="C32" s="28">
        <v>235</v>
      </c>
      <c r="D32" s="50">
        <f t="shared" ref="D32:D33" si="4">C32/C$35*100</f>
        <v>1.6350100883601195</v>
      </c>
      <c r="E32" s="28">
        <v>568754.22999999986</v>
      </c>
      <c r="F32" s="47">
        <f t="shared" ref="F32:F33" si="5">E32/E$35*100</f>
        <v>1.374346531628412</v>
      </c>
      <c r="G32" s="28">
        <v>244</v>
      </c>
      <c r="H32" s="50">
        <f t="shared" ref="H32:J33" si="6">G32/G$35*100</f>
        <v>1.6227720138334665</v>
      </c>
      <c r="I32" s="22">
        <v>569438.29</v>
      </c>
      <c r="J32" s="47">
        <f t="shared" si="6"/>
        <v>1.2733243391130102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4"/>
        <v>0</v>
      </c>
      <c r="E33" s="28">
        <v>0</v>
      </c>
      <c r="F33" s="47">
        <f t="shared" si="5"/>
        <v>0</v>
      </c>
      <c r="G33" s="28">
        <v>0</v>
      </c>
      <c r="H33" s="50">
        <f t="shared" si="6"/>
        <v>0</v>
      </c>
      <c r="I33" s="22">
        <v>0</v>
      </c>
      <c r="J33" s="47">
        <f t="shared" si="6"/>
        <v>0</v>
      </c>
    </row>
    <row r="34" spans="1:10" x14ac:dyDescent="0.25">
      <c r="A34" s="37" t="s">
        <v>18</v>
      </c>
      <c r="B34" s="8" t="s">
        <v>50</v>
      </c>
      <c r="C34" s="30">
        <f>SUM(C30:C33)</f>
        <v>1011</v>
      </c>
      <c r="D34" s="2">
        <f>C34/C$35*100</f>
        <v>7.0340221248173656</v>
      </c>
      <c r="E34" s="31">
        <f>SUM(E30:E33)</f>
        <v>6394472.0700000003</v>
      </c>
      <c r="F34" s="45">
        <f>E34/E$35*100</f>
        <v>15.45170136316921</v>
      </c>
      <c r="G34" s="30">
        <f>SUM(G30:G33)</f>
        <v>953</v>
      </c>
      <c r="H34" s="2">
        <f>G34/G$35*100</f>
        <v>6.3381218409151368</v>
      </c>
      <c r="I34" s="31">
        <f>SUM(I30:I33)</f>
        <v>6024129.8600000003</v>
      </c>
      <c r="J34" s="45">
        <f>I34/I$35*100</f>
        <v>13.470592524987127</v>
      </c>
    </row>
    <row r="35" spans="1:10" x14ac:dyDescent="0.25">
      <c r="A35" s="17" t="s">
        <v>24</v>
      </c>
      <c r="B35" s="18" t="s">
        <v>51</v>
      </c>
      <c r="C35" s="60">
        <f>C29+C34</f>
        <v>14373</v>
      </c>
      <c r="D35" s="55">
        <v>100</v>
      </c>
      <c r="E35" s="60">
        <f>E29+E34</f>
        <v>41383611.549999997</v>
      </c>
      <c r="F35" s="54">
        <v>100</v>
      </c>
      <c r="G35" s="60">
        <f>G29+G34</f>
        <v>15036</v>
      </c>
      <c r="H35" s="55">
        <v>100</v>
      </c>
      <c r="I35" s="60">
        <f>I29+I34</f>
        <v>44720600.440000005</v>
      </c>
      <c r="J35" s="54"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2024-10-31T10:56:34Z</dcterms:modified>
</cp:coreProperties>
</file>