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V\Jezici\BS EVLADA XX1024\"/>
    </mc:Choice>
  </mc:AlternateContent>
  <xr:revisionPtr revIDLastSave="0" documentId="13_ncr:1_{678B84E1-5CA0-477C-BAF2-15A5D3878BC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43" l="1"/>
  <c r="K23" i="43"/>
  <c r="K12" i="43" l="1"/>
  <c r="K13" i="43"/>
  <c r="K14" i="43"/>
  <c r="K15" i="43"/>
  <c r="K16" i="43"/>
  <c r="K17" i="43"/>
  <c r="K18" i="43"/>
  <c r="K19" i="43"/>
  <c r="K20" i="43"/>
  <c r="K21" i="43"/>
  <c r="K22" i="43"/>
  <c r="K11" i="43"/>
  <c r="K12" i="42"/>
  <c r="K13" i="42"/>
  <c r="K14" i="42"/>
  <c r="K15" i="42"/>
  <c r="K16" i="42"/>
  <c r="K17" i="42"/>
  <c r="K18" i="42"/>
  <c r="K19" i="42"/>
  <c r="K20" i="42"/>
  <c r="K21" i="42"/>
  <c r="K11" i="42"/>
  <c r="E25" i="43"/>
  <c r="C25" i="43" l="1"/>
  <c r="M11" i="42" l="1"/>
  <c r="C22" i="42"/>
  <c r="D11" i="42" s="1"/>
  <c r="I22" i="42" l="1"/>
  <c r="G25" i="43" l="1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1"/>
  <c r="K14" i="41"/>
  <c r="K15" i="41"/>
  <c r="K16" i="41"/>
  <c r="K19" i="41"/>
  <c r="K22" i="41"/>
  <c r="K29" i="41"/>
  <c r="K32" i="41"/>
  <c r="K33" i="41"/>
  <c r="K34" i="41"/>
  <c r="K11" i="4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22" i="42" l="1"/>
  <c r="N12" i="42" s="1"/>
  <c r="M13" i="41"/>
  <c r="M25" i="43"/>
  <c r="N24" i="43" s="1"/>
  <c r="F36" i="41"/>
  <c r="D36" i="41"/>
  <c r="H36" i="41"/>
  <c r="J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<sst xmlns="http://schemas.openxmlformats.org/spreadsheetml/2006/main" count="178" uniqueCount="70">
  <si>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</si>
  <si>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</si>
  <si>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</si>
  <si>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</si>
  <si>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</si>
  <si>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</si>
  <si>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</si>
  <si>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</si>
  <si>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</si>
  <si>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</si>
  <si>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</si>
  <si>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</si>
  <si>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</si>
  <si>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</si>
  <si>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</si>
  <si>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</si>
  <si>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</si>
  <si>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</si>
  <si>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</si>
  <si>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</si>
  <si>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</si>
  <si>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</si>
  <si>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</si>
  <si>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</si>
  <si>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</si>
  <si>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</si>
  <si>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</si>
  <si>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</si>
  <si>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</si>
  <si>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</si>
  <si>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</si>
  <si>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</si>
  <si>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</si>
  <si>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</si>
  <si>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</si>
  <si>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</si>
  <si>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</si>
  <si>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</si>
  <si>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</si>
  <si>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</si>
  <si>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</si>
  <si>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</si>
  <si>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</si>
  <si>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</si>
  <si>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</si>
  <si>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</si>
  <si>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</si>
  <si>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</si>
  <si>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</si>
  <si>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</si>
  <si>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</si>
  <si>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</si>
  <si>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</si>
  <si>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</si>
  <si>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</si>
  <si>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</si>
  <si>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</si>
  <si>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</si>
  <si>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</si>
  <si>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</si>
  <si>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</si>
  <si>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</si>
  <si>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</si>
  <si>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</si>
  <si>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</si>
  <si>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</si>
  <si>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</si>
  <si>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</si>
  <si>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BROJ I VRIJEDNOST ISPLAĆENIH ŠTETA PO DRUŠTVIMA ZA OSIGURANJE U REPUBLICI SRPSKOJ*</t>
  </si>
  <si>
    <t>I-V-2024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</si>
</sst>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48" t="s">
        <v>69</v>
      </c>
      <c r="D10" s="53" t="s">
        <v>49</v>
      </c>
      <c r="E10" s="48" t="s">
        <v>69</v>
      </c>
      <c r="F10" s="7" t="s">
        <v>49</v>
      </c>
      <c r="G10" s="48" t="s">
        <v>69</v>
      </c>
      <c r="H10" s="53" t="s">
        <v>49</v>
      </c>
      <c r="I10" s="48" t="s">
        <v>69</v>
      </c>
      <c r="J10" s="7" t="s">
        <v>49</v>
      </c>
      <c r="K10" s="48" t="s">
        <v>69</v>
      </c>
      <c r="L10" s="53" t="s">
        <v>49</v>
      </c>
      <c r="M10" s="48" t="s">
        <v>69</v>
      </c>
      <c r="N10" s="11" t="s">
        <v>49</v>
      </c>
    </row>
    <row r="11" spans="1:14" x14ac:dyDescent="0.25">
      <c r="A11" s="42" t="s">
        <v>22</v>
      </c>
      <c r="B11" s="8" t="s">
        <v>51</v>
      </c>
      <c r="C11" s="50">
        <f>FBiH!C11</f>
        <v>8860</v>
      </c>
      <c r="D11" s="31">
        <f t="shared" ref="D11:D23" si="0">C11/C$36*100</f>
        <v>13.038999264164827</v>
      </c>
      <c r="E11" s="50">
        <f>FBiH!E11</f>
        <v>16958252</v>
      </c>
      <c r="F11" s="31">
        <f t="shared" ref="F11:F23" si="1">E11/E$36*100</f>
        <v>12.428322596260831</v>
      </c>
      <c r="G11" s="50">
        <f>FBiH!G11</f>
        <v>180</v>
      </c>
      <c r="H11" s="65">
        <f t="shared" ref="H11:H23" si="2">G11/G$36*100</f>
        <v>2.22194790766572</v>
      </c>
      <c r="I11" s="50">
        <f>FBiH!I11</f>
        <v>1406547</v>
      </c>
      <c r="J11" s="31">
        <f t="shared" ref="J11:J23" si="3">I11/I$36*100</f>
        <v>3.0675173223337633</v>
      </c>
      <c r="K11" s="50">
        <f>FBiH!K11</f>
        <v>9040</v>
      </c>
      <c r="L11" s="65">
        <f t="shared" ref="L11:L23" si="4">K11/K$36*100</f>
        <v>11.886760200391842</v>
      </c>
      <c r="M11" s="50">
        <f>FBiH!M11</f>
        <v>18364799</v>
      </c>
      <c r="N11" s="31">
        <f t="shared" ref="N11:N23" si="5">M11/M$36*100</f>
        <v>10.073867098589284</v>
      </c>
    </row>
    <row r="12" spans="1:14" x14ac:dyDescent="0.25">
      <c r="A12" s="42" t="s">
        <v>23</v>
      </c>
      <c r="B12" s="69" t="s">
        <v>62</v>
      </c>
      <c r="C12" s="49">
        <f>FBiH!C12</f>
        <v>12975</v>
      </c>
      <c r="D12" s="31">
        <f t="shared" si="0"/>
        <v>19.094922737306845</v>
      </c>
      <c r="E12" s="49">
        <f>FBiH!E12</f>
        <v>23795476</v>
      </c>
      <c r="F12" s="31">
        <f t="shared" si="1"/>
        <v>17.439170738799156</v>
      </c>
      <c r="G12" s="49">
        <f>FBiH!G12</f>
        <v>0</v>
      </c>
      <c r="H12" s="65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12975</v>
      </c>
      <c r="L12" s="65">
        <f t="shared" si="4"/>
        <v>17.06091964602701</v>
      </c>
      <c r="M12" s="49">
        <f>FBiH!M12</f>
        <v>23795476</v>
      </c>
      <c r="N12" s="31">
        <f t="shared" si="5"/>
        <v>13.052822564062419</v>
      </c>
    </row>
    <row r="13" spans="1:14" x14ac:dyDescent="0.25">
      <c r="A13" s="42" t="s">
        <v>24</v>
      </c>
      <c r="B13" s="69" t="s">
        <v>9</v>
      </c>
      <c r="C13" s="49">
        <f>RS!C11</f>
        <v>825</v>
      </c>
      <c r="D13" s="31">
        <f t="shared" si="0"/>
        <v>1.2141280353200883</v>
      </c>
      <c r="E13" s="49">
        <f>RS!E11</f>
        <v>2627544.4900000002</v>
      </c>
      <c r="F13" s="31">
        <f t="shared" si="1"/>
        <v>1.9256684331467444</v>
      </c>
      <c r="G13" s="49">
        <f>RS!G11</f>
        <v>0</v>
      </c>
      <c r="H13" s="65">
        <f t="shared" si="2"/>
        <v>0</v>
      </c>
      <c r="I13" s="49">
        <f>RS!I11</f>
        <v>0</v>
      </c>
      <c r="J13" s="31">
        <f t="shared" si="3"/>
        <v>0</v>
      </c>
      <c r="K13" s="49">
        <f>RS!K11</f>
        <v>825</v>
      </c>
      <c r="L13" s="65">
        <f t="shared" si="4"/>
        <v>1.0847983589959369</v>
      </c>
      <c r="M13" s="49">
        <f>RS!M11</f>
        <v>2627544.4900000002</v>
      </c>
      <c r="N13" s="31">
        <f t="shared" si="5"/>
        <v>1.4413190140491361</v>
      </c>
    </row>
    <row r="14" spans="1:14" x14ac:dyDescent="0.25">
      <c r="A14" s="42" t="s">
        <v>25</v>
      </c>
      <c r="B14" s="69" t="s">
        <v>0</v>
      </c>
      <c r="C14" s="49">
        <f>FBiH!C13</f>
        <v>1503</v>
      </c>
      <c r="D14" s="31">
        <f t="shared" si="0"/>
        <v>2.2119205298013247</v>
      </c>
      <c r="E14" s="49">
        <f>FBiH!E13</f>
        <v>3700841</v>
      </c>
      <c r="F14" s="31">
        <f t="shared" si="1"/>
        <v>2.7122633762883419</v>
      </c>
      <c r="G14" s="49">
        <f>FBiH!G13</f>
        <v>0</v>
      </c>
      <c r="H14" s="65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1503</v>
      </c>
      <c r="L14" s="65">
        <f t="shared" si="4"/>
        <v>1.9763053740253249</v>
      </c>
      <c r="M14" s="49">
        <f>FBiH!M13</f>
        <v>3700841</v>
      </c>
      <c r="N14" s="31">
        <f t="shared" si="5"/>
        <v>2.0300674342806726</v>
      </c>
    </row>
    <row r="15" spans="1:14" x14ac:dyDescent="0.25">
      <c r="A15" s="42" t="s">
        <v>26</v>
      </c>
      <c r="B15" s="69" t="s">
        <v>63</v>
      </c>
      <c r="C15" s="49">
        <f>FBiH!C14</f>
        <v>0</v>
      </c>
      <c r="D15" s="31">
        <f t="shared" si="0"/>
        <v>0</v>
      </c>
      <c r="E15" s="49">
        <f>FBiH!E14</f>
        <v>0</v>
      </c>
      <c r="F15" s="31">
        <f t="shared" si="1"/>
        <v>0</v>
      </c>
      <c r="G15" s="49">
        <f>FBiH!G14</f>
        <v>0</v>
      </c>
      <c r="H15" s="65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0</v>
      </c>
      <c r="L15" s="65">
        <f t="shared" si="4"/>
        <v>0</v>
      </c>
      <c r="M15" s="49">
        <f>FBiH!M14</f>
        <v>0</v>
      </c>
      <c r="N15" s="31">
        <f t="shared" si="5"/>
        <v>0</v>
      </c>
    </row>
    <row r="16" spans="1:14" x14ac:dyDescent="0.25">
      <c r="A16" s="42" t="s">
        <v>27</v>
      </c>
      <c r="B16" s="8" t="s">
        <v>1</v>
      </c>
      <c r="C16" s="49">
        <f>FBiH!C15</f>
        <v>3205</v>
      </c>
      <c r="D16" s="31">
        <f t="shared" si="0"/>
        <v>4.7167034584253127</v>
      </c>
      <c r="E16" s="49">
        <f>FBiH!E15</f>
        <v>8904677</v>
      </c>
      <c r="F16" s="31">
        <f t="shared" si="1"/>
        <v>6.5260380829052487</v>
      </c>
      <c r="G16" s="49">
        <f>FBiH!G15</f>
        <v>205</v>
      </c>
      <c r="H16" s="65">
        <f t="shared" si="2"/>
        <v>2.5305517837304037</v>
      </c>
      <c r="I16" s="49">
        <f>FBiH!I15</f>
        <v>1799592</v>
      </c>
      <c r="J16" s="31">
        <f t="shared" si="3"/>
        <v>3.9247032862273796</v>
      </c>
      <c r="K16" s="49">
        <f>FBiH!K15</f>
        <v>3410</v>
      </c>
      <c r="L16" s="65">
        <f t="shared" si="4"/>
        <v>4.4838332171832054</v>
      </c>
      <c r="M16" s="49">
        <f>FBiH!M15</f>
        <v>10704269</v>
      </c>
      <c r="N16" s="31">
        <f t="shared" si="5"/>
        <v>5.871743180720312</v>
      </c>
    </row>
    <row r="17" spans="1:14" x14ac:dyDescent="0.25">
      <c r="A17" s="42" t="s">
        <v>28</v>
      </c>
      <c r="B17" s="8" t="s">
        <v>10</v>
      </c>
      <c r="C17" s="49">
        <f>RS!C12</f>
        <v>1491</v>
      </c>
      <c r="D17" s="31">
        <f t="shared" si="0"/>
        <v>2.1942604856512138</v>
      </c>
      <c r="E17" s="49">
        <f>RS!E12</f>
        <v>4197014.5</v>
      </c>
      <c r="F17" s="31">
        <f t="shared" si="1"/>
        <v>3.0758978075797172</v>
      </c>
      <c r="G17" s="49">
        <f>RS!G12</f>
        <v>0</v>
      </c>
      <c r="H17" s="65">
        <f t="shared" si="2"/>
        <v>0</v>
      </c>
      <c r="I17" s="49">
        <f>RS!I12</f>
        <v>0</v>
      </c>
      <c r="J17" s="31">
        <f t="shared" si="3"/>
        <v>0</v>
      </c>
      <c r="K17" s="49">
        <f>RS!K12</f>
        <v>1491</v>
      </c>
      <c r="L17" s="65">
        <f t="shared" si="4"/>
        <v>1.9605264888035661</v>
      </c>
      <c r="M17" s="49">
        <f>RS!M12</f>
        <v>4197014.5</v>
      </c>
      <c r="N17" s="31">
        <f t="shared" si="5"/>
        <v>2.3022395335692023</v>
      </c>
    </row>
    <row r="18" spans="1:14" x14ac:dyDescent="0.25">
      <c r="A18" s="42" t="s">
        <v>29</v>
      </c>
      <c r="B18" s="8" t="s">
        <v>11</v>
      </c>
      <c r="C18" s="49">
        <f>RS!C13</f>
        <v>2273</v>
      </c>
      <c r="D18" s="31">
        <f t="shared" si="0"/>
        <v>3.3451066961000739</v>
      </c>
      <c r="E18" s="49">
        <f>RS!E13</f>
        <v>6228863.0300000003</v>
      </c>
      <c r="F18" s="31">
        <f t="shared" si="1"/>
        <v>4.5649940303259262</v>
      </c>
      <c r="G18" s="49">
        <f>RS!G13</f>
        <v>0</v>
      </c>
      <c r="H18" s="65">
        <f t="shared" si="2"/>
        <v>0</v>
      </c>
      <c r="I18" s="49">
        <f>RS!I13</f>
        <v>0</v>
      </c>
      <c r="J18" s="31">
        <f t="shared" si="3"/>
        <v>0</v>
      </c>
      <c r="K18" s="49">
        <f>RS!K13</f>
        <v>2273</v>
      </c>
      <c r="L18" s="65">
        <f t="shared" si="4"/>
        <v>2.9887838424215332</v>
      </c>
      <c r="M18" s="49">
        <f>RS!M13</f>
        <v>6228863.0300000003</v>
      </c>
      <c r="N18" s="31">
        <f t="shared" si="5"/>
        <v>3.4167941799709411</v>
      </c>
    </row>
    <row r="19" spans="1:14" x14ac:dyDescent="0.25">
      <c r="A19" s="42" t="s">
        <v>30</v>
      </c>
      <c r="B19" s="8" t="s">
        <v>2</v>
      </c>
      <c r="C19" s="49">
        <f>FBiH!C16</f>
        <v>6127</v>
      </c>
      <c r="D19" s="31">
        <f t="shared" si="0"/>
        <v>9.0169242089771888</v>
      </c>
      <c r="E19" s="49">
        <f>FBiH!E16</f>
        <v>12729588</v>
      </c>
      <c r="F19" s="31">
        <f t="shared" si="1"/>
        <v>9.3292295798818614</v>
      </c>
      <c r="G19" s="49">
        <f>FBiH!G16</f>
        <v>0</v>
      </c>
      <c r="H19" s="65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6127</v>
      </c>
      <c r="L19" s="65">
        <f t="shared" si="4"/>
        <v>8.0564358128098235</v>
      </c>
      <c r="M19" s="49">
        <f>FBiH!M16</f>
        <v>12729588</v>
      </c>
      <c r="N19" s="31">
        <f t="shared" si="5"/>
        <v>6.9827161044233019</v>
      </c>
    </row>
    <row r="20" spans="1:14" x14ac:dyDescent="0.25">
      <c r="A20" s="42" t="s">
        <v>31</v>
      </c>
      <c r="B20" s="8" t="s">
        <v>19</v>
      </c>
      <c r="C20" s="49">
        <f>RS!C14</f>
        <v>415</v>
      </c>
      <c r="D20" s="31">
        <f t="shared" si="0"/>
        <v>0.61074319352465056</v>
      </c>
      <c r="E20" s="49">
        <f>RS!E14</f>
        <v>1790796.67</v>
      </c>
      <c r="F20" s="31">
        <f t="shared" si="1"/>
        <v>1.3124347202217332</v>
      </c>
      <c r="G20" s="49">
        <f>RS!G14</f>
        <v>0</v>
      </c>
      <c r="H20" s="65">
        <f t="shared" si="2"/>
        <v>0</v>
      </c>
      <c r="I20" s="49">
        <f>RS!I14</f>
        <v>0</v>
      </c>
      <c r="J20" s="31">
        <f t="shared" si="3"/>
        <v>0</v>
      </c>
      <c r="K20" s="49">
        <f>RS!K14</f>
        <v>415</v>
      </c>
      <c r="L20" s="65">
        <f t="shared" si="4"/>
        <v>0.54568644725250159</v>
      </c>
      <c r="M20" s="49">
        <f>RS!M14</f>
        <v>1790796.67</v>
      </c>
      <c r="N20" s="31">
        <f t="shared" si="5"/>
        <v>0.9823275307383571</v>
      </c>
    </row>
    <row r="21" spans="1:14" x14ac:dyDescent="0.25">
      <c r="A21" s="42" t="s">
        <v>32</v>
      </c>
      <c r="B21" s="8" t="s">
        <v>13</v>
      </c>
      <c r="C21" s="49">
        <f>RS!C15</f>
        <v>601</v>
      </c>
      <c r="D21" s="31">
        <f t="shared" si="0"/>
        <v>0.88447387785136122</v>
      </c>
      <c r="E21" s="49">
        <f>RS!E15</f>
        <v>2069216.74</v>
      </c>
      <c r="F21" s="31">
        <f t="shared" si="1"/>
        <v>1.5164825458604561</v>
      </c>
      <c r="G21" s="49">
        <f>RS!G15</f>
        <v>834</v>
      </c>
      <c r="H21" s="65">
        <f t="shared" si="2"/>
        <v>10.295025305517838</v>
      </c>
      <c r="I21" s="49">
        <f>RS!I15</f>
        <v>5359127</v>
      </c>
      <c r="J21" s="31">
        <f t="shared" si="3"/>
        <v>11.687639947393563</v>
      </c>
      <c r="K21" s="49">
        <f>RS!K15</f>
        <v>1435</v>
      </c>
      <c r="L21" s="65">
        <f t="shared" si="4"/>
        <v>1.8868916911020237</v>
      </c>
      <c r="M21" s="49">
        <f>RS!M15</f>
        <v>7428343.7400000002</v>
      </c>
      <c r="N21" s="31">
        <f t="shared" si="5"/>
        <v>4.0747599578627387</v>
      </c>
    </row>
    <row r="22" spans="1:14" x14ac:dyDescent="0.25">
      <c r="A22" s="42" t="s">
        <v>33</v>
      </c>
      <c r="B22" s="8" t="s">
        <v>3</v>
      </c>
      <c r="C22" s="49">
        <f>FBiH!C17</f>
        <v>2095</v>
      </c>
      <c r="D22" s="31">
        <f t="shared" si="0"/>
        <v>3.0831493745401031</v>
      </c>
      <c r="E22" s="49">
        <f>FBiH!E17</f>
        <v>4138318</v>
      </c>
      <c r="F22" s="31">
        <f t="shared" si="1"/>
        <v>3.0328804590185903</v>
      </c>
      <c r="G22" s="49">
        <f>FBiH!G17</f>
        <v>1021</v>
      </c>
      <c r="H22" s="65">
        <f t="shared" si="2"/>
        <v>12.603382298481669</v>
      </c>
      <c r="I22" s="49">
        <f>FBiH!I17</f>
        <v>10056600</v>
      </c>
      <c r="J22" s="31">
        <f t="shared" si="3"/>
        <v>21.93228857889692</v>
      </c>
      <c r="K22" s="49">
        <f>FBiH!K17</f>
        <v>3116</v>
      </c>
      <c r="L22" s="65">
        <f t="shared" si="4"/>
        <v>4.0972505292501085</v>
      </c>
      <c r="M22" s="49">
        <f>FBiH!M17</f>
        <v>14194918</v>
      </c>
      <c r="N22" s="31">
        <f t="shared" si="5"/>
        <v>7.7865114345859592</v>
      </c>
    </row>
    <row r="23" spans="1:14" x14ac:dyDescent="0.25">
      <c r="A23" s="42" t="s">
        <v>34</v>
      </c>
      <c r="B23" s="8" t="s">
        <v>14</v>
      </c>
      <c r="C23" s="49">
        <f>RS!C16</f>
        <v>337</v>
      </c>
      <c r="D23" s="31">
        <f t="shared" si="0"/>
        <v>0.49595290654893309</v>
      </c>
      <c r="E23" s="49">
        <f>RS!E16</f>
        <v>964212.06</v>
      </c>
      <c r="F23" s="31">
        <f t="shared" si="1"/>
        <v>0.70664939599229948</v>
      </c>
      <c r="G23" s="49">
        <f>RS!G16</f>
        <v>0</v>
      </c>
      <c r="H23" s="66">
        <f t="shared" si="2"/>
        <v>0</v>
      </c>
      <c r="I23" s="49">
        <f>RS!I16</f>
        <v>0</v>
      </c>
      <c r="J23" s="31">
        <f t="shared" si="3"/>
        <v>0</v>
      </c>
      <c r="K23" s="49">
        <f>RS!K16</f>
        <v>337</v>
      </c>
      <c r="L23" s="66">
        <f t="shared" si="4"/>
        <v>0.44312369331106755</v>
      </c>
      <c r="M23" s="49">
        <f>RS!M16</f>
        <v>964212.06</v>
      </c>
      <c r="N23" s="31">
        <f t="shared" si="5"/>
        <v>0.52891099691845234</v>
      </c>
    </row>
    <row r="24" spans="1:14" x14ac:dyDescent="0.25">
      <c r="A24" s="42" t="s">
        <v>35</v>
      </c>
      <c r="B24" s="8" t="s">
        <v>15</v>
      </c>
      <c r="C24" s="49">
        <f>RS!C17</f>
        <v>1304</v>
      </c>
      <c r="D24" s="31">
        <f t="shared" ref="D24:D35" si="6">C24/C$36*100</f>
        <v>1.9190581309786607</v>
      </c>
      <c r="E24" s="49">
        <f>RS!E17</f>
        <v>3399641.66</v>
      </c>
      <c r="F24" s="31">
        <f t="shared" ref="F24:F35" si="7">E24/E$36*100</f>
        <v>2.4915211344994566</v>
      </c>
      <c r="G24" s="49">
        <f>RS!G17</f>
        <v>0</v>
      </c>
      <c r="H24" s="66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1304</v>
      </c>
      <c r="L24" s="66">
        <f t="shared" ref="L24:L35" si="10">K24/K$36*100</f>
        <v>1.7146388607644871</v>
      </c>
      <c r="M24" s="49">
        <f>RS!M17</f>
        <v>3399641.66</v>
      </c>
      <c r="N24" s="31">
        <f t="shared" ref="N24:N35" si="11">M24/M$36*100</f>
        <v>1.8648468880964857</v>
      </c>
    </row>
    <row r="25" spans="1:14" x14ac:dyDescent="0.25">
      <c r="A25" s="42" t="s">
        <v>36</v>
      </c>
      <c r="B25" s="8" t="s">
        <v>16</v>
      </c>
      <c r="C25" s="49">
        <f>RS!C18</f>
        <v>657</v>
      </c>
      <c r="D25" s="31">
        <f t="shared" si="6"/>
        <v>0.96688741721854299</v>
      </c>
      <c r="E25" s="49">
        <f>RS!E18</f>
        <v>2033275.4</v>
      </c>
      <c r="F25" s="31">
        <f t="shared" si="7"/>
        <v>1.4901419437711667</v>
      </c>
      <c r="G25" s="49">
        <f>RS!G18</f>
        <v>0</v>
      </c>
      <c r="H25" s="66">
        <f t="shared" si="8"/>
        <v>0</v>
      </c>
      <c r="I25" s="49">
        <f>RS!I18</f>
        <v>0</v>
      </c>
      <c r="J25" s="31">
        <f t="shared" si="9"/>
        <v>0</v>
      </c>
      <c r="K25" s="49">
        <f>RS!K18</f>
        <v>657</v>
      </c>
      <c r="L25" s="66">
        <f t="shared" si="10"/>
        <v>0.86389396589130973</v>
      </c>
      <c r="M25" s="49">
        <f>RS!M18</f>
        <v>2033275.4</v>
      </c>
      <c r="N25" s="31">
        <f t="shared" si="11"/>
        <v>1.1153373447991979</v>
      </c>
    </row>
    <row r="26" spans="1:14" x14ac:dyDescent="0.25">
      <c r="A26" s="42" t="s">
        <v>37</v>
      </c>
      <c r="B26" s="8" t="s">
        <v>8</v>
      </c>
      <c r="C26" s="49">
        <f>RS!C19</f>
        <v>1647</v>
      </c>
      <c r="D26" s="31">
        <f t="shared" si="6"/>
        <v>2.423841059602649</v>
      </c>
      <c r="E26" s="49">
        <f>RS!E19</f>
        <v>4177661.0599999996</v>
      </c>
      <c r="F26" s="31">
        <f t="shared" si="7"/>
        <v>3.0617141054111574</v>
      </c>
      <c r="G26" s="49">
        <f>RS!G19</f>
        <v>0</v>
      </c>
      <c r="H26" s="66">
        <f t="shared" si="8"/>
        <v>0</v>
      </c>
      <c r="I26" s="49">
        <f>RS!I19</f>
        <v>0</v>
      </c>
      <c r="J26" s="31">
        <f t="shared" si="9"/>
        <v>0</v>
      </c>
      <c r="K26" s="49">
        <f>RS!K19</f>
        <v>1647</v>
      </c>
      <c r="L26" s="66">
        <f t="shared" si="10"/>
        <v>2.1656519966864343</v>
      </c>
      <c r="M26" s="49">
        <f>RS!M19</f>
        <v>4177661.0599999996</v>
      </c>
      <c r="N26" s="31">
        <f t="shared" si="11"/>
        <v>2.2916233551693992</v>
      </c>
    </row>
    <row r="27" spans="1:14" x14ac:dyDescent="0.25">
      <c r="A27" s="42" t="s">
        <v>38</v>
      </c>
      <c r="B27" s="8" t="s">
        <v>12</v>
      </c>
      <c r="C27" s="49">
        <f>RS!C20</f>
        <v>567</v>
      </c>
      <c r="D27" s="31">
        <f t="shared" si="6"/>
        <v>0.83443708609271527</v>
      </c>
      <c r="E27" s="49">
        <f>RS!E20</f>
        <v>1619240.04</v>
      </c>
      <c r="F27" s="31">
        <f t="shared" si="7"/>
        <v>1.1867047133102098</v>
      </c>
      <c r="G27" s="49">
        <f>RS!G20</f>
        <v>0</v>
      </c>
      <c r="H27" s="66">
        <f t="shared" si="8"/>
        <v>0</v>
      </c>
      <c r="I27" s="49">
        <f>RS!I20</f>
        <v>0</v>
      </c>
      <c r="J27" s="31">
        <f t="shared" si="9"/>
        <v>0</v>
      </c>
      <c r="K27" s="49">
        <f>RS!K20</f>
        <v>567</v>
      </c>
      <c r="L27" s="66">
        <f t="shared" si="10"/>
        <v>0.74555232672811667</v>
      </c>
      <c r="M27" s="49">
        <f>RS!M20</f>
        <v>1619240.04</v>
      </c>
      <c r="N27" s="31">
        <f t="shared" si="11"/>
        <v>0.88822148087078956</v>
      </c>
    </row>
    <row r="28" spans="1:14" x14ac:dyDescent="0.25">
      <c r="A28" s="42" t="s">
        <v>39</v>
      </c>
      <c r="B28" s="8" t="s">
        <v>53</v>
      </c>
      <c r="C28" s="49">
        <f>RS!C21</f>
        <v>1016</v>
      </c>
      <c r="D28" s="31">
        <f t="shared" si="6"/>
        <v>1.4952170713760118</v>
      </c>
      <c r="E28" s="49">
        <f>RS!E21</f>
        <v>2951699.76</v>
      </c>
      <c r="F28" s="31">
        <f t="shared" si="7"/>
        <v>2.1632345612381316</v>
      </c>
      <c r="G28" s="49">
        <f>RS!G21</f>
        <v>0</v>
      </c>
      <c r="H28" s="66">
        <f t="shared" si="8"/>
        <v>0</v>
      </c>
      <c r="I28" s="49">
        <f>RS!I21</f>
        <v>0</v>
      </c>
      <c r="J28" s="31">
        <f t="shared" si="9"/>
        <v>0</v>
      </c>
      <c r="K28" s="49">
        <f>RS!K21</f>
        <v>1016</v>
      </c>
      <c r="L28" s="66">
        <f t="shared" si="10"/>
        <v>1.3359456154422691</v>
      </c>
      <c r="M28" s="49">
        <f>RS!M21</f>
        <v>2951699.76</v>
      </c>
      <c r="N28" s="31">
        <f t="shared" si="11"/>
        <v>1.6191318563942836</v>
      </c>
    </row>
    <row r="29" spans="1:14" x14ac:dyDescent="0.25">
      <c r="A29" s="42" t="s">
        <v>40</v>
      </c>
      <c r="B29" s="8" t="s">
        <v>4</v>
      </c>
      <c r="C29" s="49">
        <f>FBiH!C18</f>
        <v>5359</v>
      </c>
      <c r="D29" s="31">
        <f t="shared" si="6"/>
        <v>7.8866813833701253</v>
      </c>
      <c r="E29" s="49">
        <f>FBiH!E18</f>
        <v>14676759</v>
      </c>
      <c r="F29" s="31">
        <f t="shared" si="7"/>
        <v>10.756267539813331</v>
      </c>
      <c r="G29" s="49">
        <f>FBiH!G18</f>
        <v>335</v>
      </c>
      <c r="H29" s="66">
        <f t="shared" si="8"/>
        <v>4.1352919392667573</v>
      </c>
      <c r="I29" s="49">
        <f>FBiH!I18</f>
        <v>1330868</v>
      </c>
      <c r="J29" s="31">
        <f t="shared" si="9"/>
        <v>2.9024701227471894</v>
      </c>
      <c r="K29" s="49">
        <f>FBiH!K18</f>
        <v>5694</v>
      </c>
      <c r="L29" s="66">
        <f t="shared" si="10"/>
        <v>7.4870810377246837</v>
      </c>
      <c r="M29" s="49">
        <f>FBiH!M18</f>
        <v>16007627</v>
      </c>
      <c r="N29" s="31">
        <f t="shared" si="11"/>
        <v>8.7808588028537358</v>
      </c>
    </row>
    <row r="30" spans="1:14" x14ac:dyDescent="0.25">
      <c r="A30" s="42" t="s">
        <v>41</v>
      </c>
      <c r="B30" s="8" t="s">
        <v>18</v>
      </c>
      <c r="C30" s="49">
        <f>RS!C22</f>
        <v>141</v>
      </c>
      <c r="D30" s="31">
        <f t="shared" si="6"/>
        <v>0.20750551876379691</v>
      </c>
      <c r="E30" s="49">
        <f>RS!E22</f>
        <v>368434.9</v>
      </c>
      <c r="F30" s="31">
        <f t="shared" si="7"/>
        <v>0.27001767593270226</v>
      </c>
      <c r="G30" s="49">
        <f>RS!G22</f>
        <v>0</v>
      </c>
      <c r="H30" s="66">
        <f t="shared" si="8"/>
        <v>0</v>
      </c>
      <c r="I30" s="49">
        <f>RS!I22</f>
        <v>0</v>
      </c>
      <c r="J30" s="31">
        <f t="shared" si="9"/>
        <v>0</v>
      </c>
      <c r="K30" s="49">
        <f>RS!K22</f>
        <v>141</v>
      </c>
      <c r="L30" s="66">
        <f t="shared" si="10"/>
        <v>0.18540190135566922</v>
      </c>
      <c r="M30" s="49">
        <f>RS!M22</f>
        <v>368434.9</v>
      </c>
      <c r="N30" s="31">
        <f t="shared" si="11"/>
        <v>0.20210208764506668</v>
      </c>
    </row>
    <row r="31" spans="1:14" x14ac:dyDescent="0.25">
      <c r="A31" s="42" t="s">
        <v>42</v>
      </c>
      <c r="B31" s="8" t="s">
        <v>17</v>
      </c>
      <c r="C31" s="49">
        <f>RS!C23</f>
        <v>892</v>
      </c>
      <c r="D31" s="31">
        <f t="shared" si="6"/>
        <v>1.3127299484915378</v>
      </c>
      <c r="E31" s="49">
        <f>RS!E23</f>
        <v>2217839.15</v>
      </c>
      <c r="F31" s="31">
        <f t="shared" si="7"/>
        <v>1.6254045772416232</v>
      </c>
      <c r="G31" s="49">
        <f>RS!G23</f>
        <v>0</v>
      </c>
      <c r="H31" s="66">
        <f t="shared" si="8"/>
        <v>0</v>
      </c>
      <c r="I31" s="49">
        <f>RS!I23</f>
        <v>0</v>
      </c>
      <c r="J31" s="31">
        <f t="shared" si="9"/>
        <v>0</v>
      </c>
      <c r="K31" s="49">
        <f>RS!K23</f>
        <v>892</v>
      </c>
      <c r="L31" s="66">
        <f t="shared" si="10"/>
        <v>1.1728971348174251</v>
      </c>
      <c r="M31" s="49">
        <f>RS!M23</f>
        <v>2217839.15</v>
      </c>
      <c r="N31" s="31">
        <f t="shared" si="11"/>
        <v>1.2165783487828112</v>
      </c>
    </row>
    <row r="32" spans="1:14" x14ac:dyDescent="0.25">
      <c r="A32" s="42" t="s">
        <v>43</v>
      </c>
      <c r="B32" s="8" t="s">
        <v>5</v>
      </c>
      <c r="C32" s="49">
        <f>FBiH!C19</f>
        <v>4740</v>
      </c>
      <c r="D32" s="31">
        <f t="shared" si="6"/>
        <v>6.9757174392935983</v>
      </c>
      <c r="E32" s="49">
        <f>FBiH!E19</f>
        <v>6241917</v>
      </c>
      <c r="F32" s="31">
        <f t="shared" si="7"/>
        <v>4.5745609921992321</v>
      </c>
      <c r="G32" s="49">
        <f>FBiH!G19</f>
        <v>2278</v>
      </c>
      <c r="H32" s="66">
        <f t="shared" si="8"/>
        <v>28.119985187013953</v>
      </c>
      <c r="I32" s="49">
        <f>FBiH!I19</f>
        <v>5314174</v>
      </c>
      <c r="J32" s="31">
        <f t="shared" si="9"/>
        <v>11.589602621807664</v>
      </c>
      <c r="K32" s="49">
        <f>FBiH!K19</f>
        <v>7018</v>
      </c>
      <c r="L32" s="66">
        <f t="shared" si="10"/>
        <v>9.2280180405254377</v>
      </c>
      <c r="M32" s="49">
        <f>FBiH!M19</f>
        <v>11556091</v>
      </c>
      <c r="N32" s="31">
        <f t="shared" si="11"/>
        <v>6.3390034877704755</v>
      </c>
    </row>
    <row r="33" spans="1:14" x14ac:dyDescent="0.25">
      <c r="A33" s="42" t="s">
        <v>44</v>
      </c>
      <c r="B33" s="8" t="s">
        <v>6</v>
      </c>
      <c r="C33" s="49">
        <f>FBiH!C20</f>
        <v>8753</v>
      </c>
      <c r="D33" s="31">
        <f t="shared" si="6"/>
        <v>12.881530537159676</v>
      </c>
      <c r="E33" s="49">
        <f>FBiH!E20</f>
        <v>6381683</v>
      </c>
      <c r="F33" s="31">
        <f t="shared" si="7"/>
        <v>4.6769923592993905</v>
      </c>
      <c r="G33" s="49">
        <f>FBiH!G20</f>
        <v>1568</v>
      </c>
      <c r="H33" s="66">
        <f t="shared" si="8"/>
        <v>19.355635106776941</v>
      </c>
      <c r="I33" s="49">
        <f>FBiH!I20</f>
        <v>10811487</v>
      </c>
      <c r="J33" s="31">
        <f t="shared" si="9"/>
        <v>23.578610350515333</v>
      </c>
      <c r="K33" s="49">
        <f>FBiH!K20</f>
        <v>10321</v>
      </c>
      <c r="L33" s="66">
        <f t="shared" si="10"/>
        <v>13.571156197814624</v>
      </c>
      <c r="M33" s="49">
        <f>FBiH!M20</f>
        <v>17193170</v>
      </c>
      <c r="N33" s="31">
        <f t="shared" si="11"/>
        <v>9.4311791587510605</v>
      </c>
    </row>
    <row r="34" spans="1:14" x14ac:dyDescent="0.25">
      <c r="A34" s="42" t="s">
        <v>45</v>
      </c>
      <c r="B34" s="8" t="s">
        <v>57</v>
      </c>
      <c r="C34" s="49">
        <f>FBiH!C21</f>
        <v>250</v>
      </c>
      <c r="D34" s="31">
        <f t="shared" si="6"/>
        <v>0.36791758646063283</v>
      </c>
      <c r="E34" s="49">
        <f>FBiH!E21</f>
        <v>224456</v>
      </c>
      <c r="F34" s="31">
        <f t="shared" si="7"/>
        <v>0.16449876889825207</v>
      </c>
      <c r="G34" s="49">
        <f>FBiH!G21</f>
        <v>1561</v>
      </c>
      <c r="H34" s="66">
        <f t="shared" si="8"/>
        <v>19.269226021478829</v>
      </c>
      <c r="I34" s="49">
        <f>FBiH!I21</f>
        <v>9109546</v>
      </c>
      <c r="J34" s="31">
        <f t="shared" si="9"/>
        <v>19.8668726701605</v>
      </c>
      <c r="K34" s="49">
        <f>FBiH!K21</f>
        <v>1811</v>
      </c>
      <c r="L34" s="66">
        <f t="shared" si="10"/>
        <v>2.3812967613838083</v>
      </c>
      <c r="M34" s="49">
        <f>FBiH!M21</f>
        <v>9334002</v>
      </c>
      <c r="N34" s="31">
        <f t="shared" si="11"/>
        <v>5.1200939169531106</v>
      </c>
    </row>
    <row r="35" spans="1:14" x14ac:dyDescent="0.25">
      <c r="A35" s="42" t="s">
        <v>46</v>
      </c>
      <c r="B35" s="8" t="s">
        <v>21</v>
      </c>
      <c r="C35" s="49">
        <f>RS!C24</f>
        <v>1917</v>
      </c>
      <c r="D35" s="31">
        <f t="shared" si="6"/>
        <v>2.8211920529801326</v>
      </c>
      <c r="E35" s="49">
        <f>RS!E24</f>
        <v>4051031.12</v>
      </c>
      <c r="F35" s="31">
        <f t="shared" si="7"/>
        <v>2.9689098621044092</v>
      </c>
      <c r="G35" s="49">
        <f>RS!G24</f>
        <v>119</v>
      </c>
      <c r="H35" s="66">
        <f t="shared" si="8"/>
        <v>1.4689544500678928</v>
      </c>
      <c r="I35" s="49">
        <f>RS!I24</f>
        <v>665003</v>
      </c>
      <c r="J35" s="31">
        <f t="shared" si="9"/>
        <v>1.4502950999176847</v>
      </c>
      <c r="K35" s="49">
        <f>RS!K24</f>
        <v>2036</v>
      </c>
      <c r="L35" s="66">
        <f t="shared" si="10"/>
        <v>2.6771508592917908</v>
      </c>
      <c r="M35" s="49">
        <f>RS!M24</f>
        <v>4716034.12</v>
      </c>
      <c r="N35" s="31">
        <f t="shared" si="11"/>
        <v>2.5869436936005923</v>
      </c>
    </row>
    <row r="36" spans="1:14" ht="15.75" thickBot="1" x14ac:dyDescent="0.3">
      <c r="A36" s="55"/>
      <c r="B36" s="56" t="s">
        <v>52</v>
      </c>
      <c r="C36" s="61">
        <f t="shared" ref="C36:N36" si="12">SUM(C11:C35)</f>
        <v>67950</v>
      </c>
      <c r="D36" s="57">
        <f t="shared" si="12"/>
        <v>100.00000000000004</v>
      </c>
      <c r="E36" s="61">
        <f t="shared" si="12"/>
        <v>136448437.58000004</v>
      </c>
      <c r="F36" s="57">
        <f t="shared" si="12"/>
        <v>99.999999999999972</v>
      </c>
      <c r="G36" s="61">
        <f t="shared" si="12"/>
        <v>8101</v>
      </c>
      <c r="H36" s="57">
        <f t="shared" si="12"/>
        <v>100.00000000000001</v>
      </c>
      <c r="I36" s="61">
        <f t="shared" si="12"/>
        <v>45852944</v>
      </c>
      <c r="J36" s="58">
        <f t="shared" si="12"/>
        <v>100</v>
      </c>
      <c r="K36" s="70">
        <f t="shared" si="12"/>
        <v>76051</v>
      </c>
      <c r="L36" s="71">
        <f t="shared" si="12"/>
        <v>100</v>
      </c>
      <c r="M36" s="70">
        <f>SUM(M11:M35)+1</f>
        <v>182301382.58000004</v>
      </c>
      <c r="N36" s="58">
        <f t="shared" si="12"/>
        <v>99.999999451457811</v>
      </c>
    </row>
    <row r="39" spans="1:14" x14ac:dyDescent="0.25">
      <c r="A39" t="s">
        <v>60</v>
      </c>
      <c r="B39" s="43"/>
    </row>
    <row r="40" spans="1:14" x14ac:dyDescent="0.25">
      <c r="A40" t="s">
        <v>61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63" t="s">
        <v>69</v>
      </c>
      <c r="D10" s="53" t="s">
        <v>49</v>
      </c>
      <c r="E10" s="63" t="s">
        <v>69</v>
      </c>
      <c r="F10" s="7" t="s">
        <v>49</v>
      </c>
      <c r="G10" s="63" t="s">
        <v>69</v>
      </c>
      <c r="H10" s="53" t="s">
        <v>49</v>
      </c>
      <c r="I10" s="63" t="s">
        <v>69</v>
      </c>
      <c r="J10" s="7" t="s">
        <v>49</v>
      </c>
      <c r="K10" s="63" t="s">
        <v>69</v>
      </c>
      <c r="L10" s="53" t="s">
        <v>49</v>
      </c>
      <c r="M10" s="63" t="s">
        <v>69</v>
      </c>
      <c r="N10" s="11" t="s">
        <v>49</v>
      </c>
    </row>
    <row r="11" spans="1:14" x14ac:dyDescent="0.25">
      <c r="A11" s="42" t="s">
        <v>22</v>
      </c>
      <c r="B11" s="8" t="s">
        <v>51</v>
      </c>
      <c r="C11" s="50">
        <v>8860</v>
      </c>
      <c r="D11" s="31">
        <f t="shared" ref="D11:D21" si="0">C11/C$22*100</f>
        <v>16.447918020309281</v>
      </c>
      <c r="E11" s="51">
        <v>16958252</v>
      </c>
      <c r="F11" s="31">
        <f t="shared" ref="F11:F21" si="1">E11/E$22*100</f>
        <v>17.348246301785416</v>
      </c>
      <c r="G11" s="51">
        <v>180</v>
      </c>
      <c r="H11" s="64">
        <f t="shared" ref="H11:H21" si="2">G11/G$22*100</f>
        <v>2.5181869054280921</v>
      </c>
      <c r="I11" s="51">
        <v>1406547</v>
      </c>
      <c r="J11" s="31">
        <f t="shared" ref="J11:J21" si="3">I11/I$22*100</f>
        <v>3.5314810026730896</v>
      </c>
      <c r="K11" s="51">
        <f>C11+G11</f>
        <v>9040</v>
      </c>
      <c r="L11" s="64">
        <f t="shared" ref="L11:L21" si="4">K11/K$22*100</f>
        <v>14.816028845365894</v>
      </c>
      <c r="M11" s="51">
        <f>E11+I11</f>
        <v>18364799</v>
      </c>
      <c r="N11" s="31">
        <f t="shared" ref="N11:N21" si="5">M11/M$22*100</f>
        <v>13.348375308321589</v>
      </c>
    </row>
    <row r="12" spans="1:14" x14ac:dyDescent="0.25">
      <c r="A12" s="42" t="s">
        <v>23</v>
      </c>
      <c r="B12" s="69" t="s">
        <v>66</v>
      </c>
      <c r="C12" s="49">
        <v>12975</v>
      </c>
      <c r="D12" s="31">
        <f t="shared" si="0"/>
        <v>24.08710342138972</v>
      </c>
      <c r="E12" s="51">
        <v>23795476</v>
      </c>
      <c r="F12" s="31">
        <f t="shared" si="1"/>
        <v>24.342708111438821</v>
      </c>
      <c r="G12" s="51">
        <v>0</v>
      </c>
      <c r="H12" s="64">
        <f t="shared" si="2"/>
        <v>0</v>
      </c>
      <c r="I12" s="51">
        <v>0</v>
      </c>
      <c r="J12" s="31">
        <f t="shared" si="3"/>
        <v>0</v>
      </c>
      <c r="K12" s="51">
        <f t="shared" ref="K12:K21" si="6">C12+G12</f>
        <v>12975</v>
      </c>
      <c r="L12" s="64">
        <f t="shared" si="4"/>
        <v>21.265262640334345</v>
      </c>
      <c r="M12" s="51">
        <f t="shared" ref="M12:M21" si="7">E12+I12</f>
        <v>23795476</v>
      </c>
      <c r="N12" s="31">
        <f t="shared" si="5"/>
        <v>17.295639570471693</v>
      </c>
    </row>
    <row r="13" spans="1:14" x14ac:dyDescent="0.25">
      <c r="A13" s="42" t="s">
        <v>24</v>
      </c>
      <c r="B13" s="8" t="s">
        <v>0</v>
      </c>
      <c r="C13" s="49">
        <v>1503</v>
      </c>
      <c r="D13" s="31">
        <f t="shared" si="0"/>
        <v>2.7902055061540461</v>
      </c>
      <c r="E13" s="51">
        <v>3700841</v>
      </c>
      <c r="F13" s="31">
        <f t="shared" si="1"/>
        <v>3.785950414685773</v>
      </c>
      <c r="G13" s="51">
        <v>0</v>
      </c>
      <c r="H13" s="64">
        <f t="shared" si="2"/>
        <v>0</v>
      </c>
      <c r="I13" s="52">
        <v>0</v>
      </c>
      <c r="J13" s="31">
        <f t="shared" si="3"/>
        <v>0</v>
      </c>
      <c r="K13" s="51">
        <f t="shared" si="6"/>
        <v>1503</v>
      </c>
      <c r="L13" s="64">
        <f t="shared" si="4"/>
        <v>2.4633286896664752</v>
      </c>
      <c r="M13" s="51">
        <f t="shared" si="7"/>
        <v>3700841</v>
      </c>
      <c r="N13" s="31">
        <f t="shared" si="5"/>
        <v>2.6899403921831202</v>
      </c>
    </row>
    <row r="14" spans="1:14" x14ac:dyDescent="0.25">
      <c r="A14" s="42" t="s">
        <v>25</v>
      </c>
      <c r="B14" s="8" t="s">
        <v>67</v>
      </c>
      <c r="C14" s="49">
        <v>0</v>
      </c>
      <c r="D14" s="31">
        <f t="shared" si="0"/>
        <v>0</v>
      </c>
      <c r="E14" s="51">
        <v>0</v>
      </c>
      <c r="F14" s="31">
        <f t="shared" si="1"/>
        <v>0</v>
      </c>
      <c r="G14" s="51">
        <v>0</v>
      </c>
      <c r="H14" s="64">
        <f t="shared" si="2"/>
        <v>0</v>
      </c>
      <c r="I14" s="51">
        <v>0</v>
      </c>
      <c r="J14" s="31">
        <f t="shared" si="3"/>
        <v>0</v>
      </c>
      <c r="K14" s="51">
        <f t="shared" si="6"/>
        <v>0</v>
      </c>
      <c r="L14" s="64">
        <f t="shared" si="4"/>
        <v>0</v>
      </c>
      <c r="M14" s="51">
        <f t="shared" si="7"/>
        <v>0</v>
      </c>
      <c r="N14" s="31">
        <f t="shared" si="5"/>
        <v>0</v>
      </c>
    </row>
    <row r="15" spans="1:14" x14ac:dyDescent="0.25">
      <c r="A15" s="42" t="s">
        <v>26</v>
      </c>
      <c r="B15" s="8" t="s">
        <v>1</v>
      </c>
      <c r="C15" s="49">
        <v>3205</v>
      </c>
      <c r="D15" s="31">
        <f t="shared" si="0"/>
        <v>5.949839419310524</v>
      </c>
      <c r="E15" s="51">
        <v>8904677</v>
      </c>
      <c r="F15" s="31">
        <f t="shared" si="1"/>
        <v>9.109460682259213</v>
      </c>
      <c r="G15" s="51">
        <v>205</v>
      </c>
      <c r="H15" s="64">
        <f t="shared" si="2"/>
        <v>2.8679350867375488</v>
      </c>
      <c r="I15" s="52">
        <v>1799592</v>
      </c>
      <c r="J15" s="31">
        <f t="shared" si="3"/>
        <v>4.518316814555412</v>
      </c>
      <c r="K15" s="51">
        <f t="shared" si="6"/>
        <v>3410</v>
      </c>
      <c r="L15" s="64">
        <f t="shared" si="4"/>
        <v>5.5887896418913385</v>
      </c>
      <c r="M15" s="51">
        <f t="shared" si="7"/>
        <v>10704269</v>
      </c>
      <c r="N15" s="31">
        <f t="shared" si="5"/>
        <v>7.7803519664567098</v>
      </c>
    </row>
    <row r="16" spans="1:14" x14ac:dyDescent="0.25">
      <c r="A16" s="42" t="s">
        <v>27</v>
      </c>
      <c r="B16" s="8" t="s">
        <v>2</v>
      </c>
      <c r="C16" s="49">
        <v>6127</v>
      </c>
      <c r="D16" s="31">
        <f t="shared" si="0"/>
        <v>11.374310802532163</v>
      </c>
      <c r="E16" s="51">
        <v>12729588</v>
      </c>
      <c r="F16" s="31">
        <f t="shared" si="1"/>
        <v>13.022334374100113</v>
      </c>
      <c r="G16" s="51">
        <v>0</v>
      </c>
      <c r="H16" s="64">
        <f t="shared" si="2"/>
        <v>0</v>
      </c>
      <c r="I16" s="51">
        <v>0</v>
      </c>
      <c r="J16" s="31">
        <f t="shared" si="3"/>
        <v>0</v>
      </c>
      <c r="K16" s="51">
        <f t="shared" si="6"/>
        <v>6127</v>
      </c>
      <c r="L16" s="64">
        <f t="shared" si="4"/>
        <v>10.041793001720889</v>
      </c>
      <c r="M16" s="51">
        <f t="shared" si="7"/>
        <v>12729588</v>
      </c>
      <c r="N16" s="31">
        <f t="shared" si="5"/>
        <v>9.252446386388808</v>
      </c>
    </row>
    <row r="17" spans="1:20" x14ac:dyDescent="0.25">
      <c r="A17" s="42" t="s">
        <v>28</v>
      </c>
      <c r="B17" s="8" t="s">
        <v>3</v>
      </c>
      <c r="C17" s="50">
        <v>2095</v>
      </c>
      <c r="D17" s="31">
        <f t="shared" si="0"/>
        <v>3.8892086063823861</v>
      </c>
      <c r="E17" s="51">
        <v>4138318</v>
      </c>
      <c r="F17" s="31">
        <f t="shared" si="1"/>
        <v>4.2334882120581776</v>
      </c>
      <c r="G17" s="51">
        <v>1021</v>
      </c>
      <c r="H17" s="64">
        <f t="shared" si="2"/>
        <v>14.283715724678231</v>
      </c>
      <c r="I17" s="51">
        <v>10056600</v>
      </c>
      <c r="J17" s="31">
        <f t="shared" si="3"/>
        <v>25.249559276357065</v>
      </c>
      <c r="K17" s="51">
        <f t="shared" si="6"/>
        <v>3116</v>
      </c>
      <c r="L17" s="64">
        <f t="shared" si="4"/>
        <v>5.1069409161681554</v>
      </c>
      <c r="M17" s="51">
        <f t="shared" si="7"/>
        <v>14194918</v>
      </c>
      <c r="N17" s="31">
        <f t="shared" si="5"/>
        <v>10.317515205848411</v>
      </c>
    </row>
    <row r="18" spans="1:20" x14ac:dyDescent="0.25">
      <c r="A18" s="42" t="s">
        <v>29</v>
      </c>
      <c r="B18" s="8" t="s">
        <v>4</v>
      </c>
      <c r="C18" s="49">
        <v>5359</v>
      </c>
      <c r="D18" s="31">
        <f t="shared" si="0"/>
        <v>9.9485770508845857</v>
      </c>
      <c r="E18" s="51">
        <v>14676759</v>
      </c>
      <c r="F18" s="31">
        <f t="shared" si="1"/>
        <v>15.014285083388653</v>
      </c>
      <c r="G18" s="51">
        <v>335</v>
      </c>
      <c r="H18" s="64">
        <f t="shared" si="2"/>
        <v>4.6866256295467261</v>
      </c>
      <c r="I18" s="51">
        <v>1330868</v>
      </c>
      <c r="J18" s="31">
        <f t="shared" si="3"/>
        <v>3.3414703234698377</v>
      </c>
      <c r="K18" s="51">
        <f t="shared" si="6"/>
        <v>5694</v>
      </c>
      <c r="L18" s="64">
        <f t="shared" si="4"/>
        <v>9.332131443087766</v>
      </c>
      <c r="M18" s="51">
        <f t="shared" si="7"/>
        <v>16007627</v>
      </c>
      <c r="N18" s="31">
        <f t="shared" si="5"/>
        <v>11.635074960070186</v>
      </c>
    </row>
    <row r="19" spans="1:20" x14ac:dyDescent="0.25">
      <c r="A19" s="42" t="s">
        <v>30</v>
      </c>
      <c r="B19" s="8" t="s">
        <v>5</v>
      </c>
      <c r="C19" s="49">
        <v>4740</v>
      </c>
      <c r="D19" s="31">
        <f t="shared" si="0"/>
        <v>8.799450498449886</v>
      </c>
      <c r="E19" s="51">
        <v>6241917</v>
      </c>
      <c r="F19" s="31">
        <f t="shared" si="1"/>
        <v>6.3854643456944453</v>
      </c>
      <c r="G19" s="51">
        <v>2278</v>
      </c>
      <c r="H19" s="64">
        <f t="shared" si="2"/>
        <v>31.869054280917741</v>
      </c>
      <c r="I19" s="51">
        <v>5314174</v>
      </c>
      <c r="J19" s="31">
        <f t="shared" si="3"/>
        <v>13.342536385843676</v>
      </c>
      <c r="K19" s="51">
        <f t="shared" si="6"/>
        <v>7018</v>
      </c>
      <c r="L19" s="64">
        <f t="shared" si="4"/>
        <v>11.502089650086045</v>
      </c>
      <c r="M19" s="51">
        <f t="shared" si="7"/>
        <v>11556091</v>
      </c>
      <c r="N19" s="31">
        <f t="shared" si="5"/>
        <v>8.3994951300647145</v>
      </c>
    </row>
    <row r="20" spans="1:20" x14ac:dyDescent="0.25">
      <c r="A20" s="42" t="s">
        <v>31</v>
      </c>
      <c r="B20" s="8" t="s">
        <v>6</v>
      </c>
      <c r="C20" s="49">
        <v>8753</v>
      </c>
      <c r="D20" s="31">
        <f t="shared" si="0"/>
        <v>16.249280635639632</v>
      </c>
      <c r="E20" s="51">
        <v>6381683</v>
      </c>
      <c r="F20" s="31">
        <f t="shared" si="1"/>
        <v>6.5284445887416265</v>
      </c>
      <c r="G20" s="51">
        <v>1568</v>
      </c>
      <c r="H20" s="64">
        <f t="shared" si="2"/>
        <v>21.936205931729155</v>
      </c>
      <c r="I20" s="51">
        <v>10811487</v>
      </c>
      <c r="J20" s="31">
        <f t="shared" si="3"/>
        <v>27.144888120444659</v>
      </c>
      <c r="K20" s="51">
        <f t="shared" si="6"/>
        <v>10321</v>
      </c>
      <c r="L20" s="64">
        <f t="shared" si="4"/>
        <v>16.915512578874047</v>
      </c>
      <c r="M20" s="51">
        <f t="shared" si="7"/>
        <v>17193170</v>
      </c>
      <c r="N20" s="31">
        <f t="shared" si="5"/>
        <v>12.496781799777688</v>
      </c>
    </row>
    <row r="21" spans="1:20" x14ac:dyDescent="0.25">
      <c r="A21" s="42" t="s">
        <v>32</v>
      </c>
      <c r="B21" s="8" t="s">
        <v>57</v>
      </c>
      <c r="C21" s="49">
        <v>250</v>
      </c>
      <c r="D21" s="31">
        <f t="shared" si="0"/>
        <v>0.46410603894777874</v>
      </c>
      <c r="E21" s="20">
        <v>224456</v>
      </c>
      <c r="F21" s="31">
        <f t="shared" si="1"/>
        <v>0.22961788584775997</v>
      </c>
      <c r="G21" s="51">
        <v>1561</v>
      </c>
      <c r="H21" s="64">
        <f t="shared" si="2"/>
        <v>21.838276440962506</v>
      </c>
      <c r="I21" s="51">
        <v>9109546</v>
      </c>
      <c r="J21" s="31">
        <f t="shared" si="3"/>
        <v>22.87174807665626</v>
      </c>
      <c r="K21" s="51">
        <f t="shared" si="6"/>
        <v>1811</v>
      </c>
      <c r="L21" s="64">
        <f t="shared" si="4"/>
        <v>2.9681225928050479</v>
      </c>
      <c r="M21" s="51">
        <f t="shared" si="7"/>
        <v>9334002</v>
      </c>
      <c r="N21" s="31">
        <f t="shared" si="5"/>
        <v>6.784379280417081</v>
      </c>
    </row>
    <row r="22" spans="1:20" ht="15.75" thickBot="1" x14ac:dyDescent="0.3">
      <c r="A22" s="55"/>
      <c r="B22" s="56" t="s">
        <v>52</v>
      </c>
      <c r="C22" s="61">
        <f>SUM(C11:C21)</f>
        <v>53867</v>
      </c>
      <c r="D22" s="57">
        <f t="shared" ref="D22:N22" si="8">SUM(D11:D21)</f>
        <v>100</v>
      </c>
      <c r="E22" s="61">
        <f t="shared" si="8"/>
        <v>97751967</v>
      </c>
      <c r="F22" s="57">
        <f t="shared" si="8"/>
        <v>99.999999999999986</v>
      </c>
      <c r="G22" s="61">
        <f>SUM(G11:G21)</f>
        <v>7148</v>
      </c>
      <c r="H22" s="57">
        <f t="shared" si="8"/>
        <v>99.999999999999986</v>
      </c>
      <c r="I22" s="61">
        <f>SUM(I11:I21)</f>
        <v>39828814</v>
      </c>
      <c r="J22" s="58">
        <f t="shared" si="8"/>
        <v>100</v>
      </c>
      <c r="K22" s="70">
        <f t="shared" si="8"/>
        <v>61015</v>
      </c>
      <c r="L22" s="71">
        <f t="shared" si="8"/>
        <v>100</v>
      </c>
      <c r="M22" s="70">
        <f>SUM(M11:M21)</f>
        <v>137580781</v>
      </c>
      <c r="N22" s="58">
        <f t="shared" si="8"/>
        <v>100</v>
      </c>
    </row>
    <row r="23" spans="1:20" x14ac:dyDescent="0.25">
      <c r="M23" s="9"/>
    </row>
    <row r="25" spans="1:20" x14ac:dyDescent="0.25">
      <c r="B25" t="s">
        <v>58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64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65</v>
      </c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M11:M21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68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63" t="s">
        <v>69</v>
      </c>
      <c r="D10" s="53" t="s">
        <v>49</v>
      </c>
      <c r="E10" s="67" t="s">
        <v>69</v>
      </c>
      <c r="F10" s="7" t="s">
        <v>49</v>
      </c>
      <c r="G10" s="67" t="s">
        <v>69</v>
      </c>
      <c r="H10" s="53" t="s">
        <v>49</v>
      </c>
      <c r="I10" s="67" t="s">
        <v>69</v>
      </c>
      <c r="J10" s="7" t="s">
        <v>49</v>
      </c>
      <c r="K10" s="67" t="s">
        <v>69</v>
      </c>
      <c r="L10" s="53" t="s">
        <v>49</v>
      </c>
      <c r="M10" s="67" t="s">
        <v>69</v>
      </c>
      <c r="N10" s="11" t="s">
        <v>49</v>
      </c>
    </row>
    <row r="11" spans="1:14" x14ac:dyDescent="0.25">
      <c r="A11" s="54" t="s">
        <v>22</v>
      </c>
      <c r="B11" s="10" t="s">
        <v>9</v>
      </c>
      <c r="C11" s="50">
        <v>825</v>
      </c>
      <c r="D11" s="31">
        <f>C11/C$25*100</f>
        <v>5.8581268195696934</v>
      </c>
      <c r="E11" s="50">
        <v>2627544.4900000002</v>
      </c>
      <c r="F11" s="31">
        <f t="shared" ref="F11:F24" si="0">E11/E$25*100</f>
        <v>6.790139903244893</v>
      </c>
      <c r="G11" s="51">
        <v>0</v>
      </c>
      <c r="H11" s="64">
        <f t="shared" ref="H11:H24" si="1">G11/G$25*100</f>
        <v>0</v>
      </c>
      <c r="I11" s="62">
        <v>0</v>
      </c>
      <c r="J11" s="31">
        <f t="shared" ref="J11:J24" si="2">I11/I$25*100</f>
        <v>0</v>
      </c>
      <c r="K11" s="51">
        <f>C11+G11</f>
        <v>825</v>
      </c>
      <c r="L11" s="64">
        <f t="shared" ref="L11:L24" si="3">K11/K$25*100</f>
        <v>5.4868316041500398</v>
      </c>
      <c r="M11" s="51">
        <f t="shared" ref="M11:M24" si="4">E11+I11</f>
        <v>2627544.4900000002</v>
      </c>
      <c r="N11" s="31">
        <f t="shared" ref="N11:N24" si="5">M11/M$25*100</f>
        <v>5.8754678854377946</v>
      </c>
    </row>
    <row r="12" spans="1:14" x14ac:dyDescent="0.25">
      <c r="A12" s="54" t="s">
        <v>23</v>
      </c>
      <c r="B12" s="10" t="s">
        <v>10</v>
      </c>
      <c r="C12" s="49">
        <v>1491</v>
      </c>
      <c r="D12" s="31">
        <f t="shared" ref="D12:D24" si="6">C12/C$25*100</f>
        <v>10.58723283391323</v>
      </c>
      <c r="E12" s="49">
        <v>4197014.5</v>
      </c>
      <c r="F12" s="31">
        <f t="shared" si="0"/>
        <v>10.84598785649769</v>
      </c>
      <c r="G12" s="51">
        <v>0</v>
      </c>
      <c r="H12" s="64">
        <f t="shared" si="1"/>
        <v>0</v>
      </c>
      <c r="I12" s="62">
        <v>0</v>
      </c>
      <c r="J12" s="31">
        <f t="shared" si="2"/>
        <v>0</v>
      </c>
      <c r="K12" s="51">
        <f t="shared" ref="K12:K22" si="7">C12+G12</f>
        <v>1491</v>
      </c>
      <c r="L12" s="64">
        <f t="shared" si="3"/>
        <v>9.9162011173184368</v>
      </c>
      <c r="M12" s="51">
        <f t="shared" si="4"/>
        <v>4197014.5</v>
      </c>
      <c r="N12" s="31">
        <f t="shared" si="5"/>
        <v>9.3849691235739119</v>
      </c>
    </row>
    <row r="13" spans="1:14" x14ac:dyDescent="0.25">
      <c r="A13" s="54" t="s">
        <v>24</v>
      </c>
      <c r="B13" s="10" t="s">
        <v>11</v>
      </c>
      <c r="C13" s="49">
        <v>2273</v>
      </c>
      <c r="D13" s="31">
        <f t="shared" si="6"/>
        <v>16.140026982887168</v>
      </c>
      <c r="E13" s="49">
        <v>6228863.0300000003</v>
      </c>
      <c r="F13" s="31">
        <f t="shared" si="0"/>
        <v>16.096721320159226</v>
      </c>
      <c r="G13" s="51">
        <v>0</v>
      </c>
      <c r="H13" s="64">
        <f t="shared" si="1"/>
        <v>0</v>
      </c>
      <c r="I13" s="62">
        <v>0</v>
      </c>
      <c r="J13" s="31">
        <f t="shared" si="2"/>
        <v>0</v>
      </c>
      <c r="K13" s="51">
        <f t="shared" si="7"/>
        <v>2273</v>
      </c>
      <c r="L13" s="64">
        <f t="shared" si="3"/>
        <v>15.117052407555201</v>
      </c>
      <c r="M13" s="51">
        <f t="shared" si="4"/>
        <v>6228863.0300000003</v>
      </c>
      <c r="N13" s="31">
        <f t="shared" si="5"/>
        <v>13.928397724506562</v>
      </c>
    </row>
    <row r="14" spans="1:14" x14ac:dyDescent="0.25">
      <c r="A14" s="54" t="s">
        <v>25</v>
      </c>
      <c r="B14" s="10" t="s">
        <v>19</v>
      </c>
      <c r="C14" s="49">
        <v>415</v>
      </c>
      <c r="D14" s="31">
        <f t="shared" si="6"/>
        <v>2.9468153092380884</v>
      </c>
      <c r="E14" s="49">
        <v>1790796.67</v>
      </c>
      <c r="F14" s="31">
        <f t="shared" si="0"/>
        <v>4.6278036295267739</v>
      </c>
      <c r="G14" s="51">
        <v>0</v>
      </c>
      <c r="H14" s="64">
        <f t="shared" si="1"/>
        <v>0</v>
      </c>
      <c r="I14" s="62">
        <v>0</v>
      </c>
      <c r="J14" s="31">
        <f t="shared" si="2"/>
        <v>0</v>
      </c>
      <c r="K14" s="51">
        <f t="shared" si="7"/>
        <v>415</v>
      </c>
      <c r="L14" s="64">
        <f t="shared" si="3"/>
        <v>2.7600425645118385</v>
      </c>
      <c r="M14" s="51">
        <f t="shared" si="4"/>
        <v>1790796.67</v>
      </c>
      <c r="N14" s="31">
        <f t="shared" si="5"/>
        <v>4.0044111009263794</v>
      </c>
    </row>
    <row r="15" spans="1:14" x14ac:dyDescent="0.25">
      <c r="A15" s="54" t="s">
        <v>26</v>
      </c>
      <c r="B15" s="10" t="s">
        <v>13</v>
      </c>
      <c r="C15" s="49">
        <v>601</v>
      </c>
      <c r="D15" s="31">
        <f t="shared" si="6"/>
        <v>4.2675566285592561</v>
      </c>
      <c r="E15" s="49">
        <v>2069216.74</v>
      </c>
      <c r="F15" s="31">
        <f t="shared" si="0"/>
        <v>5.3473009527371742</v>
      </c>
      <c r="G15" s="51">
        <v>834</v>
      </c>
      <c r="H15" s="64">
        <f>G15/G$25*100</f>
        <v>87.513116474291706</v>
      </c>
      <c r="I15" s="62">
        <v>5359127</v>
      </c>
      <c r="J15" s="31">
        <f>I15/I$25*100</f>
        <v>88.961011797554164</v>
      </c>
      <c r="K15" s="51">
        <f>C15+G15</f>
        <v>1435</v>
      </c>
      <c r="L15" s="64">
        <f t="shared" si="3"/>
        <v>9.5437616387337059</v>
      </c>
      <c r="M15" s="51">
        <f>E15+I15</f>
        <v>7428343.7400000002</v>
      </c>
      <c r="N15" s="31">
        <f t="shared" si="5"/>
        <v>16.610563685017897</v>
      </c>
    </row>
    <row r="16" spans="1:14" x14ac:dyDescent="0.25">
      <c r="A16" s="54" t="s">
        <v>27</v>
      </c>
      <c r="B16" s="10" t="s">
        <v>14</v>
      </c>
      <c r="C16" s="49">
        <v>337</v>
      </c>
      <c r="D16" s="31">
        <f t="shared" si="6"/>
        <v>2.3929560462969537</v>
      </c>
      <c r="E16" s="49">
        <v>964212.06</v>
      </c>
      <c r="F16" s="31">
        <f t="shared" si="0"/>
        <v>2.4917312756123722</v>
      </c>
      <c r="G16" s="51">
        <v>0</v>
      </c>
      <c r="H16" s="64">
        <f t="shared" si="1"/>
        <v>0</v>
      </c>
      <c r="I16" s="62">
        <v>0</v>
      </c>
      <c r="J16" s="31">
        <f t="shared" si="2"/>
        <v>0</v>
      </c>
      <c r="K16" s="51">
        <f t="shared" si="7"/>
        <v>337</v>
      </c>
      <c r="L16" s="64">
        <f t="shared" si="3"/>
        <v>2.2412875764831073</v>
      </c>
      <c r="M16" s="51">
        <f t="shared" si="4"/>
        <v>964212.06</v>
      </c>
      <c r="N16" s="31">
        <f t="shared" si="5"/>
        <v>2.1560803308345959</v>
      </c>
    </row>
    <row r="17" spans="1:14" x14ac:dyDescent="0.25">
      <c r="A17" s="54" t="s">
        <v>28</v>
      </c>
      <c r="B17" s="10" t="s">
        <v>15</v>
      </c>
      <c r="C17" s="50">
        <v>1304</v>
      </c>
      <c r="D17" s="31">
        <f t="shared" si="6"/>
        <v>9.2593907548107648</v>
      </c>
      <c r="E17" s="50">
        <v>3399641.66</v>
      </c>
      <c r="F17" s="31">
        <f t="shared" si="0"/>
        <v>8.785404997005287</v>
      </c>
      <c r="G17" s="51">
        <v>0</v>
      </c>
      <c r="H17" s="64">
        <f t="shared" si="1"/>
        <v>0</v>
      </c>
      <c r="I17" s="62">
        <v>0</v>
      </c>
      <c r="J17" s="31">
        <f t="shared" si="2"/>
        <v>0</v>
      </c>
      <c r="K17" s="51">
        <f t="shared" si="7"/>
        <v>1304</v>
      </c>
      <c r="L17" s="64">
        <f t="shared" si="3"/>
        <v>8.6725192870444268</v>
      </c>
      <c r="M17" s="51">
        <f t="shared" si="4"/>
        <v>3399641.66</v>
      </c>
      <c r="N17" s="31">
        <f t="shared" si="5"/>
        <v>7.6019589663832612</v>
      </c>
    </row>
    <row r="18" spans="1:14" x14ac:dyDescent="0.25">
      <c r="A18" s="54" t="s">
        <v>29</v>
      </c>
      <c r="B18" s="10" t="s">
        <v>16</v>
      </c>
      <c r="C18" s="49">
        <v>657</v>
      </c>
      <c r="D18" s="31">
        <f t="shared" si="6"/>
        <v>4.6651991763118659</v>
      </c>
      <c r="E18" s="49">
        <v>2033275.4</v>
      </c>
      <c r="F18" s="31">
        <f t="shared" si="0"/>
        <v>5.2544208025289123</v>
      </c>
      <c r="G18" s="51">
        <v>0</v>
      </c>
      <c r="H18" s="64">
        <f t="shared" si="1"/>
        <v>0</v>
      </c>
      <c r="I18" s="62">
        <v>0</v>
      </c>
      <c r="J18" s="31">
        <f t="shared" si="2"/>
        <v>0</v>
      </c>
      <c r="K18" s="51">
        <f t="shared" si="7"/>
        <v>657</v>
      </c>
      <c r="L18" s="64">
        <f t="shared" si="3"/>
        <v>4.3695131683958497</v>
      </c>
      <c r="M18" s="51">
        <f t="shared" si="4"/>
        <v>2033275.4</v>
      </c>
      <c r="N18" s="31">
        <f t="shared" si="5"/>
        <v>4.5466192334390056</v>
      </c>
    </row>
    <row r="19" spans="1:14" x14ac:dyDescent="0.25">
      <c r="A19" s="54" t="s">
        <v>30</v>
      </c>
      <c r="B19" s="10" t="s">
        <v>8</v>
      </c>
      <c r="C19" s="49">
        <v>1647</v>
      </c>
      <c r="D19" s="31">
        <f t="shared" si="6"/>
        <v>11.694951359795498</v>
      </c>
      <c r="E19" s="49">
        <v>4177661.0599999996</v>
      </c>
      <c r="F19" s="31">
        <f t="shared" si="0"/>
        <v>10.795974406407998</v>
      </c>
      <c r="G19" s="51">
        <v>0</v>
      </c>
      <c r="H19" s="64">
        <f t="shared" si="1"/>
        <v>0</v>
      </c>
      <c r="I19" s="62">
        <v>0</v>
      </c>
      <c r="J19" s="31">
        <f t="shared" si="2"/>
        <v>0</v>
      </c>
      <c r="K19" s="51">
        <f t="shared" si="7"/>
        <v>1647</v>
      </c>
      <c r="L19" s="64">
        <f t="shared" si="3"/>
        <v>10.953711093375897</v>
      </c>
      <c r="M19" s="51">
        <f t="shared" si="4"/>
        <v>4177661.0599999996</v>
      </c>
      <c r="N19" s="31">
        <f t="shared" si="5"/>
        <v>9.3416927811083461</v>
      </c>
    </row>
    <row r="20" spans="1:14" x14ac:dyDescent="0.25">
      <c r="A20" s="54" t="s">
        <v>31</v>
      </c>
      <c r="B20" s="10" t="s">
        <v>12</v>
      </c>
      <c r="C20" s="49">
        <v>567</v>
      </c>
      <c r="D20" s="31">
        <f t="shared" si="6"/>
        <v>4.0261307959951713</v>
      </c>
      <c r="E20" s="49">
        <v>1619240.04</v>
      </c>
      <c r="F20" s="31">
        <f t="shared" si="0"/>
        <v>4.1844644116895076</v>
      </c>
      <c r="G20" s="51">
        <v>0</v>
      </c>
      <c r="H20" s="64">
        <f t="shared" si="1"/>
        <v>0</v>
      </c>
      <c r="I20" s="62">
        <v>0</v>
      </c>
      <c r="J20" s="31">
        <f t="shared" si="2"/>
        <v>0</v>
      </c>
      <c r="K20" s="51">
        <f t="shared" si="7"/>
        <v>567</v>
      </c>
      <c r="L20" s="64">
        <f t="shared" si="3"/>
        <v>3.7709497206703912</v>
      </c>
      <c r="M20" s="51">
        <f t="shared" si="4"/>
        <v>1619240.04</v>
      </c>
      <c r="N20" s="31">
        <f t="shared" si="5"/>
        <v>3.6207922986815002</v>
      </c>
    </row>
    <row r="21" spans="1:14" x14ac:dyDescent="0.25">
      <c r="A21" s="54" t="s">
        <v>32</v>
      </c>
      <c r="B21" s="10" t="s">
        <v>53</v>
      </c>
      <c r="C21" s="49">
        <v>1016</v>
      </c>
      <c r="D21" s="31">
        <f t="shared" si="6"/>
        <v>7.2143719377973436</v>
      </c>
      <c r="E21" s="49">
        <v>2951699.76</v>
      </c>
      <c r="F21" s="31">
        <f t="shared" si="0"/>
        <v>7.6278268166543484</v>
      </c>
      <c r="G21" s="51">
        <v>0</v>
      </c>
      <c r="H21" s="64">
        <f t="shared" si="1"/>
        <v>0</v>
      </c>
      <c r="I21" s="62">
        <v>0</v>
      </c>
      <c r="J21" s="31">
        <f t="shared" si="2"/>
        <v>0</v>
      </c>
      <c r="K21" s="51">
        <f t="shared" si="7"/>
        <v>1016</v>
      </c>
      <c r="L21" s="64">
        <f t="shared" si="3"/>
        <v>6.7571162543229573</v>
      </c>
      <c r="M21" s="51">
        <f t="shared" si="4"/>
        <v>2951699.76</v>
      </c>
      <c r="N21" s="31">
        <f t="shared" si="5"/>
        <v>6.6003134155625451</v>
      </c>
    </row>
    <row r="22" spans="1:14" x14ac:dyDescent="0.25">
      <c r="A22" s="54" t="s">
        <v>33</v>
      </c>
      <c r="B22" s="10" t="s">
        <v>18</v>
      </c>
      <c r="C22" s="49">
        <v>141</v>
      </c>
      <c r="D22" s="31">
        <f t="shared" si="6"/>
        <v>1.0012071291628204</v>
      </c>
      <c r="E22" s="49">
        <v>368434.9</v>
      </c>
      <c r="F22" s="31">
        <f t="shared" si="0"/>
        <v>0.95211499777042485</v>
      </c>
      <c r="G22" s="51">
        <v>0</v>
      </c>
      <c r="H22" s="64">
        <f t="shared" si="1"/>
        <v>0</v>
      </c>
      <c r="I22" s="62">
        <v>0</v>
      </c>
      <c r="J22" s="31">
        <f t="shared" si="2"/>
        <v>0</v>
      </c>
      <c r="K22" s="51">
        <f t="shared" si="7"/>
        <v>141</v>
      </c>
      <c r="L22" s="64">
        <f t="shared" si="3"/>
        <v>0.93774940143655228</v>
      </c>
      <c r="M22" s="51">
        <f t="shared" si="4"/>
        <v>368434.9</v>
      </c>
      <c r="N22" s="31">
        <f t="shared" si="5"/>
        <v>0.82385947452577113</v>
      </c>
    </row>
    <row r="23" spans="1:14" x14ac:dyDescent="0.25">
      <c r="A23" s="54" t="s">
        <v>34</v>
      </c>
      <c r="B23" s="10" t="s">
        <v>17</v>
      </c>
      <c r="C23" s="49">
        <v>892</v>
      </c>
      <c r="D23" s="31">
        <f t="shared" si="6"/>
        <v>6.3338777249165661</v>
      </c>
      <c r="E23" s="49">
        <v>2217839.15</v>
      </c>
      <c r="F23" s="31">
        <f t="shared" si="0"/>
        <v>5.7313732150711312</v>
      </c>
      <c r="G23" s="51">
        <v>0</v>
      </c>
      <c r="H23" s="64">
        <f t="shared" si="1"/>
        <v>0</v>
      </c>
      <c r="I23" s="62">
        <v>0</v>
      </c>
      <c r="J23" s="31">
        <f t="shared" si="2"/>
        <v>0</v>
      </c>
      <c r="K23" s="51">
        <f>C23+G23</f>
        <v>892</v>
      </c>
      <c r="L23" s="64">
        <f t="shared" si="3"/>
        <v>5.9324288374567704</v>
      </c>
      <c r="M23" s="51">
        <f t="shared" si="4"/>
        <v>2217839.15</v>
      </c>
      <c r="N23" s="31">
        <f t="shared" si="5"/>
        <v>4.9593233341946776</v>
      </c>
    </row>
    <row r="24" spans="1:14" x14ac:dyDescent="0.25">
      <c r="A24" s="54" t="s">
        <v>35</v>
      </c>
      <c r="B24" s="10" t="s">
        <v>21</v>
      </c>
      <c r="C24" s="49">
        <v>1917</v>
      </c>
      <c r="D24" s="31">
        <f t="shared" si="6"/>
        <v>13.612156500745579</v>
      </c>
      <c r="E24" s="49">
        <v>4051031.12</v>
      </c>
      <c r="F24" s="31">
        <f t="shared" si="0"/>
        <v>10.468735415094285</v>
      </c>
      <c r="G24" s="51">
        <v>119</v>
      </c>
      <c r="H24" s="64">
        <f t="shared" si="1"/>
        <v>12.48688352570829</v>
      </c>
      <c r="I24" s="62">
        <v>665003</v>
      </c>
      <c r="J24" s="31">
        <f t="shared" si="2"/>
        <v>11.038988202445831</v>
      </c>
      <c r="K24" s="51">
        <f>C24+G24</f>
        <v>2036</v>
      </c>
      <c r="L24" s="64">
        <f t="shared" si="3"/>
        <v>13.540835328544826</v>
      </c>
      <c r="M24" s="51">
        <f t="shared" si="4"/>
        <v>4716034.12</v>
      </c>
      <c r="N24" s="31">
        <f t="shared" si="5"/>
        <v>10.545551987471349</v>
      </c>
    </row>
    <row r="25" spans="1:14" ht="15.75" thickBot="1" x14ac:dyDescent="0.3">
      <c r="A25" s="55"/>
      <c r="B25" s="56" t="s">
        <v>52</v>
      </c>
      <c r="C25" s="70">
        <f>SUM(C11:C24)</f>
        <v>14083</v>
      </c>
      <c r="D25" s="71">
        <f t="shared" ref="D25:N25" si="8">SUM(D11:D24)</f>
        <v>100</v>
      </c>
      <c r="E25" s="70">
        <f>SUM(E11:E24)</f>
        <v>38696470.579999991</v>
      </c>
      <c r="F25" s="71">
        <f t="shared" si="8"/>
        <v>100.00000000000001</v>
      </c>
      <c r="G25" s="70">
        <f>SUM(G11:G24)</f>
        <v>953</v>
      </c>
      <c r="H25" s="71">
        <f t="shared" si="8"/>
        <v>100</v>
      </c>
      <c r="I25" s="70">
        <f t="shared" si="8"/>
        <v>6024130</v>
      </c>
      <c r="J25" s="58">
        <f t="shared" si="8"/>
        <v>100</v>
      </c>
      <c r="K25" s="70">
        <f>SUM(K11:K24)</f>
        <v>15036</v>
      </c>
      <c r="L25" s="71">
        <f t="shared" si="8"/>
        <v>99.999999999999986</v>
      </c>
      <c r="M25" s="70">
        <f>SUM(M11:M24)-0.6</f>
        <v>44720599.979999989</v>
      </c>
      <c r="N25" s="58">
        <f t="shared" si="8"/>
        <v>100.00000134166359</v>
      </c>
    </row>
    <row r="28" spans="1:14" x14ac:dyDescent="0.25">
      <c r="B28" t="s">
        <v>59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8"/>
      <c r="J31" s="14"/>
      <c r="K31" s="14"/>
      <c r="L31" s="14"/>
      <c r="M31" s="68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I16:I24 I11:I1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2024-10-31T10:57:04Z</dcterms:modified>
</cp:coreProperties>
</file>