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E\STATISTIKA\WEB\GODINE\2024\MJESEČNI\V\Jezici\BS EVLADA XX1024\"/>
    </mc:Choice>
  </mc:AlternateContent>
  <xr:revisionPtr revIDLastSave="0" documentId="13_ncr:1_{678B84E1-5CA0-477C-BAF2-15A5D3878BC9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BiH" sheetId="41" r:id="rId1"/>
    <sheet name="FBiH" sheetId="42" r:id="rId2"/>
    <sheet name="RS" sheetId="4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4" i="43" l="1"/>
  <c r="K23" i="43"/>
  <c r="K12" i="43" l="1"/>
  <c r="K13" i="43"/>
  <c r="K14" i="43"/>
  <c r="K15" i="43"/>
  <c r="K16" i="43"/>
  <c r="K17" i="43"/>
  <c r="K18" i="43"/>
  <c r="K19" i="43"/>
  <c r="K20" i="43"/>
  <c r="K21" i="43"/>
  <c r="K22" i="43"/>
  <c r="K11" i="43"/>
  <c r="K12" i="42"/>
  <c r="K13" i="42"/>
  <c r="K14" i="42"/>
  <c r="K15" i="42"/>
  <c r="K16" i="42"/>
  <c r="K17" i="42"/>
  <c r="K18" i="42"/>
  <c r="K19" i="42"/>
  <c r="K20" i="42"/>
  <c r="K21" i="42"/>
  <c r="K11" i="42"/>
  <c r="E25" i="43"/>
  <c r="C25" i="43" l="1"/>
  <c r="M11" i="42" l="1"/>
  <c r="C22" i="42"/>
  <c r="D11" i="42" s="1"/>
  <c r="I22" i="42" l="1"/>
  <c r="G25" i="43" l="1"/>
  <c r="H12" i="43" s="1"/>
  <c r="D11" i="43"/>
  <c r="K25" i="43" l="1"/>
  <c r="L23" i="43" s="1"/>
  <c r="D21" i="43"/>
  <c r="D19" i="43"/>
  <c r="D15" i="43"/>
  <c r="D13" i="43"/>
  <c r="H23" i="43"/>
  <c r="H21" i="43"/>
  <c r="H19" i="43"/>
  <c r="H17" i="43"/>
  <c r="H15" i="43"/>
  <c r="H13" i="43"/>
  <c r="H11" i="43"/>
  <c r="D24" i="43"/>
  <c r="D22" i="43"/>
  <c r="D20" i="43"/>
  <c r="D18" i="43"/>
  <c r="D16" i="43"/>
  <c r="D14" i="43"/>
  <c r="D12" i="43"/>
  <c r="H24" i="43"/>
  <c r="H22" i="43"/>
  <c r="H20" i="43"/>
  <c r="H18" i="43"/>
  <c r="H16" i="43"/>
  <c r="H14" i="43"/>
  <c r="D23" i="43"/>
  <c r="D17" i="43"/>
  <c r="I35" i="41"/>
  <c r="I34" i="41"/>
  <c r="I33" i="41"/>
  <c r="I32" i="41"/>
  <c r="I31" i="41"/>
  <c r="I30" i="41"/>
  <c r="I29" i="41"/>
  <c r="I28" i="41"/>
  <c r="I27" i="41"/>
  <c r="I26" i="41"/>
  <c r="I25" i="41"/>
  <c r="I24" i="41"/>
  <c r="I23" i="41"/>
  <c r="I22" i="41"/>
  <c r="I21" i="41"/>
  <c r="I20" i="41"/>
  <c r="I19" i="41"/>
  <c r="I18" i="41"/>
  <c r="I17" i="41"/>
  <c r="I16" i="41"/>
  <c r="I15" i="41"/>
  <c r="I14" i="41"/>
  <c r="I13" i="41"/>
  <c r="I12" i="41"/>
  <c r="I11" i="41"/>
  <c r="G35" i="41"/>
  <c r="G34" i="41"/>
  <c r="G33" i="41"/>
  <c r="G32" i="41"/>
  <c r="G31" i="41"/>
  <c r="G30" i="41"/>
  <c r="G29" i="41"/>
  <c r="G28" i="41"/>
  <c r="G27" i="41"/>
  <c r="G26" i="41"/>
  <c r="G25" i="41"/>
  <c r="G24" i="41"/>
  <c r="G23" i="41"/>
  <c r="G22" i="41"/>
  <c r="G21" i="41"/>
  <c r="G20" i="41"/>
  <c r="G19" i="41"/>
  <c r="G18" i="41"/>
  <c r="G17" i="41"/>
  <c r="G16" i="41"/>
  <c r="G15" i="41"/>
  <c r="G14" i="41"/>
  <c r="G13" i="41"/>
  <c r="G12" i="41"/>
  <c r="G11" i="41"/>
  <c r="E35" i="41"/>
  <c r="E34" i="41"/>
  <c r="E33" i="41"/>
  <c r="E32" i="41"/>
  <c r="E31" i="41"/>
  <c r="E30" i="41"/>
  <c r="E29" i="41"/>
  <c r="E28" i="41"/>
  <c r="E27" i="41"/>
  <c r="E26" i="41"/>
  <c r="E25" i="41"/>
  <c r="E24" i="41"/>
  <c r="E23" i="41"/>
  <c r="E22" i="41"/>
  <c r="E21" i="41"/>
  <c r="E20" i="41"/>
  <c r="E19" i="41"/>
  <c r="E18" i="41"/>
  <c r="E17" i="41"/>
  <c r="E16" i="41"/>
  <c r="E15" i="41"/>
  <c r="E14" i="41"/>
  <c r="E13" i="41"/>
  <c r="E12" i="41"/>
  <c r="E11" i="41"/>
  <c r="C35" i="41"/>
  <c r="C31" i="41"/>
  <c r="C30" i="41"/>
  <c r="C24" i="41"/>
  <c r="C25" i="41"/>
  <c r="C26" i="41"/>
  <c r="C27" i="41"/>
  <c r="C28" i="41"/>
  <c r="C23" i="41"/>
  <c r="C21" i="41"/>
  <c r="C20" i="41"/>
  <c r="C18" i="41"/>
  <c r="C17" i="41"/>
  <c r="C13" i="41"/>
  <c r="C33" i="41"/>
  <c r="C34" i="41"/>
  <c r="C32" i="41"/>
  <c r="C29" i="41"/>
  <c r="C22" i="41"/>
  <c r="C19" i="41"/>
  <c r="C15" i="41"/>
  <c r="C16" i="41"/>
  <c r="C14" i="41"/>
  <c r="C12" i="41"/>
  <c r="C11" i="41"/>
  <c r="L11" i="43" l="1"/>
  <c r="L19" i="43"/>
  <c r="L13" i="43"/>
  <c r="L14" i="43"/>
  <c r="L22" i="43"/>
  <c r="L15" i="43"/>
  <c r="L12" i="43"/>
  <c r="L18" i="43"/>
  <c r="L17" i="43"/>
  <c r="L16" i="43"/>
  <c r="L20" i="43"/>
  <c r="L24" i="43"/>
  <c r="L21" i="43"/>
  <c r="D25" i="43"/>
  <c r="H25" i="43"/>
  <c r="E36" i="41"/>
  <c r="G36" i="41"/>
  <c r="I36" i="41"/>
  <c r="C36" i="41"/>
  <c r="L25" i="43" l="1"/>
  <c r="M11" i="41"/>
  <c r="K12" i="41"/>
  <c r="K14" i="41"/>
  <c r="K15" i="41"/>
  <c r="K16" i="41"/>
  <c r="K19" i="41"/>
  <c r="K22" i="41"/>
  <c r="K29" i="41"/>
  <c r="K32" i="41"/>
  <c r="K33" i="41"/>
  <c r="K34" i="41"/>
  <c r="K11" i="41"/>
  <c r="D24" i="41"/>
  <c r="F24" i="41"/>
  <c r="H24" i="41"/>
  <c r="J24" i="41"/>
  <c r="D35" i="41" l="1"/>
  <c r="D33" i="41"/>
  <c r="D31" i="41"/>
  <c r="D29" i="41"/>
  <c r="D27" i="41"/>
  <c r="D25" i="41"/>
  <c r="F35" i="41"/>
  <c r="F33" i="41"/>
  <c r="F31" i="41"/>
  <c r="F29" i="41"/>
  <c r="F27" i="41"/>
  <c r="F25" i="41"/>
  <c r="H35" i="41"/>
  <c r="H33" i="41"/>
  <c r="H31" i="41"/>
  <c r="H29" i="41"/>
  <c r="H27" i="41"/>
  <c r="H25" i="41"/>
  <c r="J35" i="41"/>
  <c r="J33" i="41"/>
  <c r="J31" i="41"/>
  <c r="J29" i="41"/>
  <c r="J27" i="41"/>
  <c r="J25" i="41"/>
  <c r="D34" i="41"/>
  <c r="D32" i="41"/>
  <c r="D30" i="41"/>
  <c r="D28" i="41"/>
  <c r="D26" i="41"/>
  <c r="F34" i="41"/>
  <c r="F32" i="41"/>
  <c r="F30" i="41"/>
  <c r="F28" i="41"/>
  <c r="F26" i="41"/>
  <c r="H34" i="41"/>
  <c r="H32" i="41"/>
  <c r="H30" i="41"/>
  <c r="H28" i="41"/>
  <c r="H26" i="41"/>
  <c r="J34" i="41"/>
  <c r="J32" i="41"/>
  <c r="J30" i="41"/>
  <c r="J28" i="41"/>
  <c r="J26" i="41"/>
  <c r="J23" i="41"/>
  <c r="H23" i="41"/>
  <c r="F23" i="41"/>
  <c r="D23" i="41"/>
  <c r="J22" i="41"/>
  <c r="H22" i="41"/>
  <c r="F22" i="41"/>
  <c r="D22" i="41"/>
  <c r="J21" i="41"/>
  <c r="H21" i="41"/>
  <c r="F21" i="41"/>
  <c r="D21" i="41"/>
  <c r="J20" i="41"/>
  <c r="H20" i="41"/>
  <c r="F20" i="41"/>
  <c r="D20" i="41"/>
  <c r="J19" i="41"/>
  <c r="H19" i="41"/>
  <c r="F19" i="41"/>
  <c r="D19" i="41"/>
  <c r="J18" i="41"/>
  <c r="H18" i="41"/>
  <c r="F18" i="41"/>
  <c r="D18" i="41"/>
  <c r="J17" i="41"/>
  <c r="H17" i="41"/>
  <c r="F17" i="41"/>
  <c r="D17" i="41"/>
  <c r="J16" i="41"/>
  <c r="H16" i="41"/>
  <c r="F16" i="41"/>
  <c r="D16" i="41"/>
  <c r="J15" i="41"/>
  <c r="H15" i="41"/>
  <c r="F15" i="41"/>
  <c r="D15" i="41"/>
  <c r="J14" i="41"/>
  <c r="H14" i="41"/>
  <c r="F14" i="41"/>
  <c r="D14" i="41"/>
  <c r="J13" i="41"/>
  <c r="H13" i="41"/>
  <c r="F13" i="41"/>
  <c r="D13" i="41"/>
  <c r="J12" i="41"/>
  <c r="H12" i="41"/>
  <c r="F12" i="41"/>
  <c r="D12" i="41"/>
  <c r="J11" i="41"/>
  <c r="H11" i="41"/>
  <c r="F11" i="41"/>
  <c r="D11" i="41"/>
  <c r="J20" i="42"/>
  <c r="G22" i="42"/>
  <c r="H21" i="42" s="1"/>
  <c r="E22" i="42"/>
  <c r="F20" i="42" s="1"/>
  <c r="M21" i="42"/>
  <c r="M34" i="41" s="1"/>
  <c r="M20" i="42"/>
  <c r="M33" i="41" s="1"/>
  <c r="M19" i="42"/>
  <c r="M32" i="41" s="1"/>
  <c r="M18" i="42"/>
  <c r="M29" i="41" s="1"/>
  <c r="M17" i="42"/>
  <c r="M22" i="41" s="1"/>
  <c r="M16" i="42"/>
  <c r="M19" i="41" s="1"/>
  <c r="M15" i="42"/>
  <c r="M16" i="41" s="1"/>
  <c r="M14" i="42"/>
  <c r="M15" i="41" s="1"/>
  <c r="M13" i="42"/>
  <c r="M14" i="41" s="1"/>
  <c r="M12" i="42"/>
  <c r="J12" i="42"/>
  <c r="M11" i="43"/>
  <c r="M24" i="43"/>
  <c r="M35" i="41" s="1"/>
  <c r="M23" i="43"/>
  <c r="M31" i="41" s="1"/>
  <c r="M22" i="43"/>
  <c r="M30" i="41" s="1"/>
  <c r="M21" i="43"/>
  <c r="M28" i="41" s="1"/>
  <c r="M20" i="43"/>
  <c r="M27" i="41" s="1"/>
  <c r="M19" i="43"/>
  <c r="M26" i="41" s="1"/>
  <c r="M18" i="43"/>
  <c r="M25" i="41" s="1"/>
  <c r="M17" i="43"/>
  <c r="M24" i="41" s="1"/>
  <c r="M16" i="43"/>
  <c r="M23" i="41" s="1"/>
  <c r="M15" i="43"/>
  <c r="M14" i="43"/>
  <c r="M20" i="41" s="1"/>
  <c r="M13" i="43"/>
  <c r="M18" i="41" s="1"/>
  <c r="M12" i="43"/>
  <c r="M17" i="41" s="1"/>
  <c r="K17" i="41"/>
  <c r="K20" i="41"/>
  <c r="K21" i="41"/>
  <c r="K23" i="41"/>
  <c r="K24" i="41"/>
  <c r="K25" i="41"/>
  <c r="K26" i="41"/>
  <c r="K27" i="41"/>
  <c r="K28" i="41"/>
  <c r="K30" i="41"/>
  <c r="K31" i="41"/>
  <c r="K35" i="41"/>
  <c r="K13" i="41"/>
  <c r="M22" i="42" l="1"/>
  <c r="N12" i="42" s="1"/>
  <c r="M13" i="41"/>
  <c r="M25" i="43"/>
  <c r="N24" i="43" s="1"/>
  <c r="F36" i="41"/>
  <c r="D36" i="41"/>
  <c r="H36" i="41"/>
  <c r="J36" i="41"/>
  <c r="M12" i="41"/>
  <c r="F15" i="42"/>
  <c r="F18" i="42"/>
  <c r="F12" i="42"/>
  <c r="F11" i="42"/>
  <c r="F13" i="42"/>
  <c r="H15" i="42"/>
  <c r="H16" i="42"/>
  <c r="H17" i="42"/>
  <c r="H11" i="42"/>
  <c r="H12" i="42"/>
  <c r="H13" i="42"/>
  <c r="H14" i="42"/>
  <c r="H18" i="42"/>
  <c r="H19" i="42"/>
  <c r="H20" i="42"/>
  <c r="F14" i="42"/>
  <c r="F16" i="42"/>
  <c r="F21" i="42"/>
  <c r="M21" i="41"/>
  <c r="K18" i="41"/>
  <c r="K36" i="41" s="1"/>
  <c r="L24" i="41" s="1"/>
  <c r="J16" i="42"/>
  <c r="J18" i="42"/>
  <c r="J14" i="42"/>
  <c r="J21" i="42"/>
  <c r="F17" i="42"/>
  <c r="F19" i="42"/>
  <c r="J11" i="42"/>
  <c r="J13" i="42"/>
  <c r="J15" i="42"/>
  <c r="J17" i="42"/>
  <c r="J19" i="42"/>
  <c r="D20" i="42"/>
  <c r="D18" i="42"/>
  <c r="D16" i="42"/>
  <c r="D14" i="42"/>
  <c r="D12" i="42"/>
  <c r="D21" i="42"/>
  <c r="D19" i="42"/>
  <c r="D17" i="42"/>
  <c r="D15" i="42"/>
  <c r="D13" i="42"/>
  <c r="K22" i="42"/>
  <c r="L12" i="42" s="1"/>
  <c r="M36" i="41" l="1"/>
  <c r="N26" i="41" s="1"/>
  <c r="N20" i="43"/>
  <c r="N16" i="43"/>
  <c r="N12" i="43"/>
  <c r="N22" i="43"/>
  <c r="N18" i="43"/>
  <c r="N14" i="43"/>
  <c r="D22" i="42"/>
  <c r="F22" i="42"/>
  <c r="H22" i="42"/>
  <c r="L18" i="41"/>
  <c r="N23" i="43"/>
  <c r="N21" i="43"/>
  <c r="N19" i="43"/>
  <c r="N17" i="43"/>
  <c r="N15" i="43"/>
  <c r="N13" i="43"/>
  <c r="N11" i="43"/>
  <c r="L12" i="41"/>
  <c r="L14" i="41"/>
  <c r="L16" i="41"/>
  <c r="L11" i="41"/>
  <c r="L13" i="41"/>
  <c r="L15" i="41"/>
  <c r="L17" i="41"/>
  <c r="L21" i="41"/>
  <c r="L31" i="41"/>
  <c r="L34" i="41"/>
  <c r="L19" i="41"/>
  <c r="L23" i="41"/>
  <c r="L35" i="41"/>
  <c r="L27" i="41"/>
  <c r="L30" i="41"/>
  <c r="L26" i="41"/>
  <c r="L20" i="41"/>
  <c r="L22" i="41"/>
  <c r="L33" i="41"/>
  <c r="L29" i="41"/>
  <c r="L25" i="41"/>
  <c r="L32" i="41"/>
  <c r="L28" i="41"/>
  <c r="J22" i="42"/>
  <c r="N21" i="42"/>
  <c r="N17" i="42"/>
  <c r="N13" i="42"/>
  <c r="N19" i="42"/>
  <c r="N15" i="42"/>
  <c r="N11" i="42"/>
  <c r="L21" i="42"/>
  <c r="L19" i="42"/>
  <c r="L17" i="42"/>
  <c r="L15" i="42"/>
  <c r="L13" i="42"/>
  <c r="L11" i="42"/>
  <c r="L20" i="42"/>
  <c r="L18" i="42"/>
  <c r="L16" i="42"/>
  <c r="L14" i="42"/>
  <c r="N20" i="42"/>
  <c r="N18" i="42"/>
  <c r="N16" i="42"/>
  <c r="N14" i="42"/>
  <c r="N15" i="41" l="1"/>
  <c r="L36" i="41"/>
  <c r="N34" i="41"/>
  <c r="N23" i="41"/>
  <c r="N20" i="41"/>
  <c r="N33" i="41"/>
  <c r="N28" i="41"/>
  <c r="N31" i="41"/>
  <c r="N19" i="41"/>
  <c r="N11" i="41"/>
  <c r="N32" i="41"/>
  <c r="N12" i="41"/>
  <c r="N14" i="41"/>
  <c r="N22" i="41"/>
  <c r="N30" i="41"/>
  <c r="N27" i="41"/>
  <c r="N35" i="41"/>
  <c r="N21" i="41"/>
  <c r="N17" i="41"/>
  <c r="N13" i="41"/>
  <c r="N29" i="41"/>
  <c r="N16" i="41"/>
  <c r="N25" i="41"/>
  <c r="N18" i="41"/>
  <c r="N24" i="41"/>
  <c r="N25" i="43"/>
  <c r="N22" i="42"/>
  <c r="L22" i="42"/>
  <c r="N36" i="41" l="1"/>
  <c r="I25" i="43"/>
  <c r="J24" i="43" l="1"/>
  <c r="J22" i="43"/>
  <c r="J20" i="43"/>
  <c r="J18" i="43"/>
  <c r="J14" i="43"/>
  <c r="J23" i="43"/>
  <c r="J21" i="43"/>
  <c r="J19" i="43"/>
  <c r="J17" i="43"/>
  <c r="J15" i="43"/>
  <c r="J13" i="43"/>
  <c r="J11" i="43"/>
  <c r="J16" i="43"/>
  <c r="J12" i="43"/>
  <c r="J25" i="43" l="1"/>
  <c r="F23" i="43" l="1"/>
  <c r="F15" i="43"/>
  <c r="F11" i="43"/>
  <c r="F12" i="43"/>
  <c r="F13" i="43"/>
  <c r="F14" i="43"/>
  <c r="F16" i="43"/>
  <c r="F17" i="43"/>
  <c r="F18" i="43"/>
  <c r="F19" i="43"/>
  <c r="F20" i="43"/>
  <c r="F22" i="43"/>
  <c r="F21" i="43"/>
  <c r="F24" i="43"/>
  <c r="F25" i="43" l="1"/>
</calcChain>
</file>

<file path=xl/sharedStrings.xml><?xml version="1.0" encoding="utf-8"?>
<sst xmlns="http://schemas.openxmlformats.org/spreadsheetml/2006/main" count="178" uniqueCount="70">
  <si>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</si>
  <si>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</si>
  <si>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</si>
  <si>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</si>
  <si>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</si>
  <si>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</si>
  <si>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</si>
  <si>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Društvo za osiguranje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</si>
  <si>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</si>
  <si>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</si>
  <si>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</si>
  <si>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</si>
  <si>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</si>
  <si>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</si>
  <si>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</si>
  <si>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</si>
  <si>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</si>
  <si>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</si>
  <si>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SAS - Super P osiguranje a.d.</t>
  </si>
  <si>
    <t>Euros osiguranje a.d.</t>
  </si>
  <si>
    <t xml:space="preserve">Vrijednost isplaćenih šteta </t>
  </si>
  <si>
    <t>Wiener osiguranje a.d.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</si>
  <si>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</si>
  <si>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</si>
  <si>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</si>
  <si>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</si>
  <si>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</si>
  <si>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</si>
  <si>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</si>
  <si>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</si>
  <si>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</si>
  <si>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</si>
  <si>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</si>
  <si>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</si>
  <si>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</si>
  <si>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</si>
  <si>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</si>
  <si>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</si>
  <si>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</si>
  <si>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</si>
  <si>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</si>
  <si>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</si>
  <si>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</si>
  <si>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</si>
  <si>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</si>
  <si>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</si>
  <si>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</si>
  <si>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 xml:space="preserve">Broj isplaćenih šteta </t>
  </si>
  <si>
    <t>BROJ I VRIJEDNOST ISPLAĆENIH ŠTETA PO DRUŠTVIMA ZA OSIGURANJE U BOSNI I HERCEGOVINI</t>
  </si>
  <si>
    <t>Udio (%)</t>
  </si>
  <si>
    <t>BROJ I VRIJEDNOST ISPLAĆENIH ŠTETA PO DRUŠTVIMA ZA OSIGURANJE U FEDERACIJI BOSNE I HERCEGOVINE*</t>
  </si>
  <si>
    <t>Adriatic osiguranje d.d.</t>
  </si>
  <si>
    <t>Ukupno:</t>
  </si>
  <si>
    <t>Premium osiguranje a.d.</t>
  </si>
  <si>
    <t>NEŽIVOTNO OSIGURANJE</t>
  </si>
  <si>
    <t>ŽIVOTNO OSIGURANJE</t>
  </si>
  <si>
    <t>NEŽIVOTNO I ŽIVOTNO OSIGURANJE</t>
  </si>
  <si>
    <t>Vienna osiguranje d.d.</t>
  </si>
  <si>
    <t>*Podaci su dati na osnovu nerevidiranih izvještaja društava sa sjedištem u Federaciji Bosne i Hercegovine.</t>
  </si>
  <si>
    <t>*Podaci su dati na osnovu nerevidiranih izvještaja društava sa sjedištem u Republici Srpskoj.</t>
  </si>
  <si>
    <t>*ASA osiguranje d.d. je od 01.01.2023. godine počelo poslovati pod nazivom ASA Central osiguranje d.d.</t>
  </si>
  <si>
    <t>**Proces integracije Central osiguranja d.d. društvu ASA osiguranje d.d je započet u 2022. godini.</t>
  </si>
  <si>
    <t>ASA Central osiguranje d.d.*</t>
  </si>
  <si>
    <t>Central osiguranje d.d.**</t>
  </si>
  <si>
    <t>**ASA osiguranje d.d. je od 01.01.2023. godine počelo poslovati pod nazivom ASA Central osiguranje d.d.</t>
  </si>
  <si>
    <t>***Proces integracije Central osiguranja d.d. društvu ASA osiguranje d.d je započet u 2022. godini.</t>
  </si>
  <si>
    <t>ASA Central osiguranje d.d.**</t>
  </si>
  <si>
    <t>Central osiguranje d.d.***</t>
  </si>
  <si>
    <t>BROJ I VRIJEDNOST ISPLAĆENIH ŠTETA PO DRUŠTVIMA ZA OSIGURANJE U REPUBLICI SRPSKOJ*</t>
  </si>
  <si>
    <t>I-V-2024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</si>
</sst>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M_-;\-* #,##0.00\ _K_M_-;_-* &quot;-&quot;??\ _K_M_-;_-@_-"/>
    <numFmt numFmtId="165" formatCode="#,##0.00_ ;\-#,##0.00\ "/>
    <numFmt numFmtId="166" formatCode="_-* #,##0\ _k_n_-;\-* #,##0\ _k_n_-;_-* &quot;-&quot;??\ _k_n_-;_-@_-"/>
    <numFmt numFmtId="167" formatCode="#,##0_ ;\-#,##0\ "/>
  </numFmts>
  <fonts count="2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rgb="FF000000"/>
      <name val="Cambria"/>
      <family val="1"/>
      <charset val="238"/>
    </font>
    <font>
      <b/>
      <sz val="11"/>
      <color theme="1"/>
      <name val="Cambria"/>
      <family val="1"/>
      <scheme val="major"/>
    </font>
    <font>
      <sz val="10"/>
      <name val="Arial"/>
      <family val="2"/>
    </font>
    <font>
      <b/>
      <sz val="1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4" tint="0.79998168889431442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499984740745262"/>
      </left>
      <right/>
      <top/>
      <bottom/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  <xf numFmtId="0" fontId="22" fillId="0" borderId="0"/>
  </cellStyleXfs>
  <cellXfs count="80">
    <xf numFmtId="0" fontId="0" fillId="0" borderId="0" xfId="0"/>
    <xf numFmtId="0" fontId="3" fillId="0" borderId="0" xfId="0" applyFont="1"/>
    <xf numFmtId="0" fontId="4" fillId="0" borderId="0" xfId="0" applyFont="1" applyBorder="1" applyAlignment="1"/>
    <xf numFmtId="0" fontId="8" fillId="0" borderId="0" xfId="0" applyFont="1" applyBorder="1"/>
    <xf numFmtId="0" fontId="3" fillId="3" borderId="2" xfId="0" applyFont="1" applyFill="1" applyBorder="1"/>
    <xf numFmtId="0" fontId="3" fillId="3" borderId="6" xfId="0" applyFont="1" applyFill="1" applyBorder="1"/>
    <xf numFmtId="0" fontId="3" fillId="3" borderId="5" xfId="0" applyFont="1" applyFill="1" applyBorder="1"/>
    <xf numFmtId="49" fontId="7" fillId="3" borderId="1" xfId="6" applyNumberFormat="1" applyFont="1" applyFill="1" applyBorder="1" applyAlignment="1">
      <alignment horizontal="center" vertical="center" wrapText="1"/>
    </xf>
    <xf numFmtId="165" fontId="3" fillId="0" borderId="8" xfId="6" applyNumberFormat="1" applyFont="1" applyBorder="1" applyAlignment="1">
      <alignment horizontal="left" vertical="center"/>
    </xf>
    <xf numFmtId="4" fontId="0" fillId="0" borderId="0" xfId="0" applyNumberFormat="1"/>
    <xf numFmtId="165" fontId="9" fillId="0" borderId="10" xfId="6" applyNumberFormat="1" applyFont="1" applyBorder="1" applyAlignment="1">
      <alignment horizontal="left" vertical="center"/>
    </xf>
    <xf numFmtId="49" fontId="7" fillId="3" borderId="11" xfId="6" applyNumberFormat="1" applyFont="1" applyFill="1" applyBorder="1" applyAlignment="1">
      <alignment horizontal="center" vertical="center" wrapText="1"/>
    </xf>
    <xf numFmtId="4" fontId="12" fillId="0" borderId="0" xfId="0" applyNumberFormat="1" applyFont="1"/>
    <xf numFmtId="3" fontId="11" fillId="0" borderId="0" xfId="0" applyNumberFormat="1" applyFont="1"/>
    <xf numFmtId="0" fontId="0" fillId="0" borderId="0" xfId="0" applyFill="1" applyBorder="1"/>
    <xf numFmtId="3" fontId="10" fillId="0" borderId="0" xfId="3" applyNumberFormat="1" applyFont="1" applyFill="1" applyBorder="1" applyAlignment="1">
      <alignment horizontal="right" vertical="center"/>
    </xf>
    <xf numFmtId="0" fontId="11" fillId="0" borderId="0" xfId="0" applyFont="1" applyFill="1" applyBorder="1"/>
    <xf numFmtId="3" fontId="10" fillId="0" borderId="0" xfId="1" applyNumberFormat="1" applyFont="1" applyFill="1" applyBorder="1" applyAlignment="1" applyProtection="1">
      <alignment horizontal="right" vertical="center"/>
    </xf>
    <xf numFmtId="0" fontId="10" fillId="0" borderId="0" xfId="2" applyFont="1" applyFill="1" applyBorder="1" applyAlignment="1">
      <alignment horizontal="left" vertical="center" indent="1"/>
    </xf>
    <xf numFmtId="0" fontId="15" fillId="0" borderId="0" xfId="0" applyFont="1"/>
    <xf numFmtId="3" fontId="16" fillId="0" borderId="0" xfId="3" applyNumberFormat="1" applyFont="1" applyFill="1" applyBorder="1" applyAlignment="1">
      <alignment horizontal="right" vertical="center"/>
    </xf>
    <xf numFmtId="165" fontId="11" fillId="0" borderId="0" xfId="0" applyNumberFormat="1" applyFont="1" applyFill="1" applyBorder="1"/>
    <xf numFmtId="167" fontId="11" fillId="0" borderId="0" xfId="0" applyNumberFormat="1" applyFont="1" applyFill="1" applyBorder="1"/>
    <xf numFmtId="167" fontId="17" fillId="0" borderId="0" xfId="0" applyNumberFormat="1" applyFont="1" applyFill="1" applyBorder="1"/>
    <xf numFmtId="0" fontId="13" fillId="0" borderId="0" xfId="0" applyFont="1" applyFill="1" applyBorder="1"/>
    <xf numFmtId="167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167" fontId="18" fillId="0" borderId="0" xfId="0" applyNumberFormat="1" applyFont="1" applyFill="1" applyBorder="1"/>
    <xf numFmtId="167" fontId="11" fillId="0" borderId="0" xfId="0" applyNumberFormat="1" applyFont="1" applyFill="1" applyBorder="1" applyAlignment="1">
      <alignment horizontal="center"/>
    </xf>
    <xf numFmtId="0" fontId="14" fillId="0" borderId="0" xfId="2" applyFont="1" applyFill="1" applyBorder="1" applyAlignment="1">
      <alignment horizontal="left" vertical="center" indent="1"/>
    </xf>
    <xf numFmtId="0" fontId="10" fillId="0" borderId="0" xfId="4" applyFont="1" applyFill="1" applyBorder="1" applyAlignment="1">
      <alignment horizontal="left" indent="1"/>
    </xf>
    <xf numFmtId="165" fontId="9" fillId="0" borderId="9" xfId="6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/>
    <xf numFmtId="4" fontId="12" fillId="0" borderId="0" xfId="0" applyNumberFormat="1" applyFont="1" applyFill="1" applyBorder="1"/>
    <xf numFmtId="165" fontId="0" fillId="0" borderId="0" xfId="0" applyNumberFormat="1" applyFill="1" applyBorder="1"/>
    <xf numFmtId="4" fontId="16" fillId="0" borderId="0" xfId="0" applyNumberFormat="1" applyFont="1" applyFill="1" applyBorder="1"/>
    <xf numFmtId="3" fontId="16" fillId="0" borderId="0" xfId="0" applyNumberFormat="1" applyFont="1"/>
    <xf numFmtId="3" fontId="19" fillId="0" borderId="0" xfId="0" applyNumberFormat="1" applyFont="1"/>
    <xf numFmtId="0" fontId="0" fillId="0" borderId="0" xfId="0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2" fillId="0" borderId="13" xfId="1" applyFont="1" applyFill="1" applyBorder="1" applyAlignment="1" applyProtection="1">
      <alignment horizontal="center" vertical="center"/>
    </xf>
    <xf numFmtId="165" fontId="3" fillId="0" borderId="0" xfId="6" applyNumberFormat="1" applyFont="1" applyFill="1" applyBorder="1" applyAlignment="1">
      <alignment horizontal="left" vertical="center"/>
    </xf>
    <xf numFmtId="4" fontId="19" fillId="0" borderId="0" xfId="0" applyNumberFormat="1" applyFont="1"/>
    <xf numFmtId="165" fontId="3" fillId="0" borderId="0" xfId="6" applyNumberFormat="1" applyFont="1" applyBorder="1" applyAlignment="1">
      <alignment horizontal="left" vertical="center"/>
    </xf>
    <xf numFmtId="0" fontId="0" fillId="0" borderId="0" xfId="0" applyBorder="1"/>
    <xf numFmtId="3" fontId="0" fillId="0" borderId="0" xfId="0" applyNumberFormat="1" applyBorder="1"/>
    <xf numFmtId="0" fontId="7" fillId="3" borderId="1" xfId="0" applyFont="1" applyFill="1" applyBorder="1" applyAlignment="1">
      <alignment horizontal="center" vertical="center" wrapText="1"/>
    </xf>
    <xf numFmtId="3" fontId="9" fillId="0" borderId="0" xfId="0" applyNumberFormat="1" applyFont="1" applyBorder="1" applyAlignment="1">
      <alignment horizontal="right" vertical="center"/>
    </xf>
    <xf numFmtId="3" fontId="3" fillId="0" borderId="0" xfId="6" applyNumberFormat="1" applyFont="1" applyBorder="1" applyAlignment="1">
      <alignment horizontal="right" vertical="center"/>
    </xf>
    <xf numFmtId="3" fontId="9" fillId="0" borderId="0" xfId="6" applyNumberFormat="1" applyFont="1" applyFill="1" applyBorder="1" applyAlignment="1">
      <alignment horizontal="right" vertical="center"/>
    </xf>
    <xf numFmtId="3" fontId="9" fillId="0" borderId="12" xfId="6" applyNumberFormat="1" applyFont="1" applyFill="1" applyBorder="1" applyAlignment="1">
      <alignment horizontal="right" vertical="center"/>
    </xf>
    <xf numFmtId="49" fontId="7" fillId="3" borderId="1" xfId="6" applyNumberFormat="1" applyFont="1" applyFill="1" applyBorder="1" applyAlignment="1">
      <alignment horizontal="center" vertical="center"/>
    </xf>
    <xf numFmtId="0" fontId="2" fillId="0" borderId="6" xfId="1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167" fontId="4" fillId="2" borderId="15" xfId="6" applyNumberFormat="1" applyFont="1" applyFill="1" applyBorder="1" applyAlignment="1">
      <alignment horizontal="right" vertical="center"/>
    </xf>
    <xf numFmtId="3" fontId="4" fillId="2" borderId="16" xfId="6" applyNumberFormat="1" applyFont="1" applyFill="1" applyBorder="1" applyAlignment="1">
      <alignment horizontal="right" vertical="center"/>
    </xf>
    <xf numFmtId="0" fontId="20" fillId="0" borderId="0" xfId="0" applyFont="1"/>
    <xf numFmtId="0" fontId="21" fillId="0" borderId="0" xfId="0" applyFont="1" applyBorder="1" applyAlignment="1"/>
    <xf numFmtId="3" fontId="4" fillId="2" borderId="15" xfId="6" applyNumberFormat="1" applyFont="1" applyFill="1" applyBorder="1" applyAlignment="1">
      <alignment horizontal="right" vertical="center"/>
    </xf>
    <xf numFmtId="167" fontId="3" fillId="0" borderId="0" xfId="6" applyNumberFormat="1" applyFont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165" fontId="9" fillId="0" borderId="8" xfId="6" applyNumberFormat="1" applyFont="1" applyFill="1" applyBorder="1" applyAlignment="1">
      <alignment horizontal="right" vertical="center"/>
    </xf>
    <xf numFmtId="2" fontId="9" fillId="0" borderId="8" xfId="6" applyNumberFormat="1" applyFont="1" applyFill="1" applyBorder="1" applyAlignment="1">
      <alignment horizontal="right" vertical="center"/>
    </xf>
    <xf numFmtId="2" fontId="9" fillId="0" borderId="9" xfId="6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3" fontId="11" fillId="0" borderId="0" xfId="0" applyNumberFormat="1" applyFont="1" applyFill="1" applyBorder="1"/>
    <xf numFmtId="165" fontId="2" fillId="0" borderId="8" xfId="6" applyNumberFormat="1" applyFont="1" applyBorder="1" applyAlignment="1">
      <alignment horizontal="left" vertical="center"/>
    </xf>
    <xf numFmtId="3" fontId="23" fillId="2" borderId="15" xfId="6" applyNumberFormat="1" applyFont="1" applyFill="1" applyBorder="1" applyAlignment="1">
      <alignment horizontal="right" vertical="center"/>
    </xf>
    <xf numFmtId="167" fontId="23" fillId="2" borderId="15" xfId="6" applyNumberFormat="1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6" fontId="7" fillId="3" borderId="0" xfId="6" applyNumberFormat="1" applyFont="1" applyFill="1" applyBorder="1" applyAlignment="1">
      <alignment horizontal="center" vertical="center" wrapText="1"/>
    </xf>
    <xf numFmtId="166" fontId="7" fillId="3" borderId="7" xfId="6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</cellXfs>
  <cellStyles count="12">
    <cellStyle name="Normal 2" xfId="10" xr:uid="{00000000-0005-0000-0000-000002000000}"/>
    <cellStyle name="Normal 2 2" xfId="11" xr:uid="{00000000-0005-0000-0000-000003000000}"/>
    <cellStyle name="Normalno" xfId="0" builtinId="0"/>
    <cellStyle name="Normalno 2" xfId="1" xr:uid="{00000000-0005-0000-0000-000004000000}"/>
    <cellStyle name="Normalno 2 2" xfId="5" xr:uid="{00000000-0005-0000-0000-000005000000}"/>
    <cellStyle name="Normalno 3" xfId="7" xr:uid="{00000000-0005-0000-0000-000006000000}"/>
    <cellStyle name="Obično 2" xfId="2" xr:uid="{00000000-0005-0000-0000-000007000000}"/>
    <cellStyle name="Obično 2 2" xfId="3" xr:uid="{00000000-0005-0000-0000-000008000000}"/>
    <cellStyle name="Obično 3" xfId="8" xr:uid="{00000000-0005-0000-0000-000009000000}"/>
    <cellStyle name="Obično 4" xfId="4" xr:uid="{00000000-0005-0000-0000-00000A000000}"/>
    <cellStyle name="Obično 4 2" xfId="9" xr:uid="{00000000-0005-0000-0000-00000B000000}"/>
    <cellStyle name="Zarez" xfId="6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N75"/>
  <sheetViews>
    <sheetView showGridLines="0" tabSelected="1" showRuler="0" view="pageLayout" zoomScale="70" zoomScaleNormal="70" zoomScalePageLayoutView="70" workbookViewId="0">
      <selection activeCell="C5" sqref="C5"/>
    </sheetView>
  </sheetViews>
  <sheetFormatPr defaultRowHeight="15" x14ac:dyDescent="0.25"/>
  <cols>
    <col min="1" max="1" width="4.28515625" customWidth="1"/>
    <col min="2" max="2" width="23.85546875" customWidth="1"/>
    <col min="3" max="3" width="13.42578125" customWidth="1"/>
    <col min="4" max="4" width="10.7109375" customWidth="1"/>
    <col min="5" max="5" width="13.42578125" customWidth="1"/>
    <col min="6" max="6" width="10.7109375" customWidth="1"/>
    <col min="7" max="7" width="13.42578125" customWidth="1"/>
    <col min="8" max="8" width="10.7109375" customWidth="1"/>
    <col min="9" max="9" width="13.42578125" customWidth="1"/>
    <col min="10" max="10" width="10.7109375" customWidth="1"/>
    <col min="11" max="11" width="13.42578125" customWidth="1"/>
    <col min="12" max="12" width="10.7109375" customWidth="1"/>
    <col min="13" max="13" width="13.42578125" customWidth="1"/>
    <col min="14" max="14" width="10.7109375" customWidth="1"/>
    <col min="15" max="15" width="15.5703125" customWidth="1"/>
    <col min="16" max="17" width="8.7109375" customWidth="1"/>
    <col min="18" max="19" width="14.7109375" customWidth="1"/>
    <col min="20" max="20" width="10.140625" customWidth="1"/>
    <col min="21" max="22" width="8.7109375" customWidth="1"/>
  </cols>
  <sheetData>
    <row r="4" spans="1:14" x14ac:dyDescent="0.25">
      <c r="F4" s="1"/>
    </row>
    <row r="5" spans="1:14" x14ac:dyDescent="0.25">
      <c r="C5" s="60" t="s">
        <v>48</v>
      </c>
    </row>
    <row r="6" spans="1:14" x14ac:dyDescent="0.25">
      <c r="C6" s="2"/>
    </row>
    <row r="7" spans="1:14" ht="15.75" thickBot="1" x14ac:dyDescent="0.3">
      <c r="D7" s="3"/>
      <c r="E7" s="3"/>
      <c r="F7" s="3"/>
      <c r="G7" s="3"/>
      <c r="H7" s="3"/>
      <c r="I7" s="3"/>
      <c r="J7" s="3"/>
      <c r="K7" s="3"/>
      <c r="L7" s="3"/>
    </row>
    <row r="8" spans="1:14" ht="19.5" customHeight="1" x14ac:dyDescent="0.25">
      <c r="A8" s="4"/>
      <c r="B8" s="72" t="s">
        <v>7</v>
      </c>
      <c r="C8" s="77" t="s">
        <v>54</v>
      </c>
      <c r="D8" s="77"/>
      <c r="E8" s="78"/>
      <c r="F8" s="78"/>
      <c r="G8" s="77" t="s">
        <v>55</v>
      </c>
      <c r="H8" s="77"/>
      <c r="I8" s="77"/>
      <c r="J8" s="77"/>
      <c r="K8" s="77" t="s">
        <v>56</v>
      </c>
      <c r="L8" s="77"/>
      <c r="M8" s="77"/>
      <c r="N8" s="79"/>
    </row>
    <row r="9" spans="1:14" ht="19.5" customHeight="1" x14ac:dyDescent="0.25">
      <c r="A9" s="5"/>
      <c r="B9" s="73"/>
      <c r="C9" s="75" t="s">
        <v>47</v>
      </c>
      <c r="D9" s="75"/>
      <c r="E9" s="75" t="s">
        <v>20</v>
      </c>
      <c r="F9" s="75"/>
      <c r="G9" s="75" t="s">
        <v>47</v>
      </c>
      <c r="H9" s="75"/>
      <c r="I9" s="75" t="s">
        <v>20</v>
      </c>
      <c r="J9" s="75"/>
      <c r="K9" s="75" t="s">
        <v>47</v>
      </c>
      <c r="L9" s="75"/>
      <c r="M9" s="75" t="s">
        <v>20</v>
      </c>
      <c r="N9" s="76"/>
    </row>
    <row r="10" spans="1:14" ht="18.75" customHeight="1" thickBot="1" x14ac:dyDescent="0.3">
      <c r="A10" s="6"/>
      <c r="B10" s="74"/>
      <c r="C10" s="48" t="s">
        <v>69</v>
      </c>
      <c r="D10" s="53" t="s">
        <v>49</v>
      </c>
      <c r="E10" s="48" t="s">
        <v>69</v>
      </c>
      <c r="F10" s="7" t="s">
        <v>49</v>
      </c>
      <c r="G10" s="48" t="s">
        <v>69</v>
      </c>
      <c r="H10" s="53" t="s">
        <v>49</v>
      </c>
      <c r="I10" s="48" t="s">
        <v>69</v>
      </c>
      <c r="J10" s="7" t="s">
        <v>49</v>
      </c>
      <c r="K10" s="48" t="s">
        <v>69</v>
      </c>
      <c r="L10" s="53" t="s">
        <v>49</v>
      </c>
      <c r="M10" s="48" t="s">
        <v>69</v>
      </c>
      <c r="N10" s="11" t="s">
        <v>49</v>
      </c>
    </row>
    <row r="11" spans="1:14" x14ac:dyDescent="0.25">
      <c r="A11" s="42" t="s">
        <v>22</v>
      </c>
      <c r="B11" s="8" t="s">
        <v>51</v>
      </c>
      <c r="C11" s="50">
        <f>FBiH!C11</f>
        <v>8860</v>
      </c>
      <c r="D11" s="31">
        <f t="shared" ref="D11:D23" si="0">C11/C$36*100</f>
        <v>13.038999264164827</v>
      </c>
      <c r="E11" s="50">
        <f>FBiH!E11</f>
        <v>16958252</v>
      </c>
      <c r="F11" s="31">
        <f t="shared" ref="F11:F23" si="1">E11/E$36*100</f>
        <v>12.428322596260831</v>
      </c>
      <c r="G11" s="50">
        <f>FBiH!G11</f>
        <v>180</v>
      </c>
      <c r="H11" s="65">
        <f t="shared" ref="H11:H23" si="2">G11/G$36*100</f>
        <v>2.22194790766572</v>
      </c>
      <c r="I11" s="50">
        <f>FBiH!I11</f>
        <v>1406547</v>
      </c>
      <c r="J11" s="31">
        <f t="shared" ref="J11:J23" si="3">I11/I$36*100</f>
        <v>3.0675173223337633</v>
      </c>
      <c r="K11" s="50">
        <f>FBiH!K11</f>
        <v>9040</v>
      </c>
      <c r="L11" s="65">
        <f t="shared" ref="L11:L23" si="4">K11/K$36*100</f>
        <v>11.886760200391842</v>
      </c>
      <c r="M11" s="50">
        <f>FBiH!M11</f>
        <v>18364799</v>
      </c>
      <c r="N11" s="31">
        <f t="shared" ref="N11:N23" si="5">M11/M$36*100</f>
        <v>10.073867098589284</v>
      </c>
    </row>
    <row r="12" spans="1:14" x14ac:dyDescent="0.25">
      <c r="A12" s="42" t="s">
        <v>23</v>
      </c>
      <c r="B12" s="69" t="s">
        <v>62</v>
      </c>
      <c r="C12" s="49">
        <f>FBiH!C12</f>
        <v>12975</v>
      </c>
      <c r="D12" s="31">
        <f t="shared" si="0"/>
        <v>19.094922737306845</v>
      </c>
      <c r="E12" s="49">
        <f>FBiH!E12</f>
        <v>23795476</v>
      </c>
      <c r="F12" s="31">
        <f t="shared" si="1"/>
        <v>17.439170738799156</v>
      </c>
      <c r="G12" s="49">
        <f>FBiH!G12</f>
        <v>0</v>
      </c>
      <c r="H12" s="65">
        <f t="shared" si="2"/>
        <v>0</v>
      </c>
      <c r="I12" s="49">
        <f>FBiH!I12</f>
        <v>0</v>
      </c>
      <c r="J12" s="31">
        <f t="shared" si="3"/>
        <v>0</v>
      </c>
      <c r="K12" s="49">
        <f>FBiH!K12</f>
        <v>12975</v>
      </c>
      <c r="L12" s="65">
        <f t="shared" si="4"/>
        <v>17.06091964602701</v>
      </c>
      <c r="M12" s="49">
        <f>FBiH!M12</f>
        <v>23795476</v>
      </c>
      <c r="N12" s="31">
        <f t="shared" si="5"/>
        <v>13.052822564062419</v>
      </c>
    </row>
    <row r="13" spans="1:14" x14ac:dyDescent="0.25">
      <c r="A13" s="42" t="s">
        <v>24</v>
      </c>
      <c r="B13" s="69" t="s">
        <v>9</v>
      </c>
      <c r="C13" s="49">
        <f>RS!C11</f>
        <v>825</v>
      </c>
      <c r="D13" s="31">
        <f t="shared" si="0"/>
        <v>1.2141280353200883</v>
      </c>
      <c r="E13" s="49">
        <f>RS!E11</f>
        <v>2627544.4900000002</v>
      </c>
      <c r="F13" s="31">
        <f t="shared" si="1"/>
        <v>1.9256684331467444</v>
      </c>
      <c r="G13" s="49">
        <f>RS!G11</f>
        <v>0</v>
      </c>
      <c r="H13" s="65">
        <f t="shared" si="2"/>
        <v>0</v>
      </c>
      <c r="I13" s="49">
        <f>RS!I11</f>
        <v>0</v>
      </c>
      <c r="J13" s="31">
        <f t="shared" si="3"/>
        <v>0</v>
      </c>
      <c r="K13" s="49">
        <f>RS!K11</f>
        <v>825</v>
      </c>
      <c r="L13" s="65">
        <f t="shared" si="4"/>
        <v>1.0847983589959369</v>
      </c>
      <c r="M13" s="49">
        <f>RS!M11</f>
        <v>2627544.4900000002</v>
      </c>
      <c r="N13" s="31">
        <f t="shared" si="5"/>
        <v>1.4413190140491361</v>
      </c>
    </row>
    <row r="14" spans="1:14" x14ac:dyDescent="0.25">
      <c r="A14" s="42" t="s">
        <v>25</v>
      </c>
      <c r="B14" s="69" t="s">
        <v>0</v>
      </c>
      <c r="C14" s="49">
        <f>FBiH!C13</f>
        <v>1503</v>
      </c>
      <c r="D14" s="31">
        <f t="shared" si="0"/>
        <v>2.2119205298013247</v>
      </c>
      <c r="E14" s="49">
        <f>FBiH!E13</f>
        <v>3700841</v>
      </c>
      <c r="F14" s="31">
        <f t="shared" si="1"/>
        <v>2.7122633762883419</v>
      </c>
      <c r="G14" s="49">
        <f>FBiH!G13</f>
        <v>0</v>
      </c>
      <c r="H14" s="65">
        <f t="shared" si="2"/>
        <v>0</v>
      </c>
      <c r="I14" s="49">
        <f>FBiH!I13</f>
        <v>0</v>
      </c>
      <c r="J14" s="31">
        <f t="shared" si="3"/>
        <v>0</v>
      </c>
      <c r="K14" s="49">
        <f>FBiH!K13</f>
        <v>1503</v>
      </c>
      <c r="L14" s="65">
        <f t="shared" si="4"/>
        <v>1.9763053740253249</v>
      </c>
      <c r="M14" s="49">
        <f>FBiH!M13</f>
        <v>3700841</v>
      </c>
      <c r="N14" s="31">
        <f t="shared" si="5"/>
        <v>2.0300674342806726</v>
      </c>
    </row>
    <row r="15" spans="1:14" x14ac:dyDescent="0.25">
      <c r="A15" s="42" t="s">
        <v>26</v>
      </c>
      <c r="B15" s="69" t="s">
        <v>63</v>
      </c>
      <c r="C15" s="49">
        <f>FBiH!C14</f>
        <v>0</v>
      </c>
      <c r="D15" s="31">
        <f t="shared" si="0"/>
        <v>0</v>
      </c>
      <c r="E15" s="49">
        <f>FBiH!E14</f>
        <v>0</v>
      </c>
      <c r="F15" s="31">
        <f t="shared" si="1"/>
        <v>0</v>
      </c>
      <c r="G15" s="49">
        <f>FBiH!G14</f>
        <v>0</v>
      </c>
      <c r="H15" s="65">
        <f t="shared" si="2"/>
        <v>0</v>
      </c>
      <c r="I15" s="49">
        <f>FBiH!I14</f>
        <v>0</v>
      </c>
      <c r="J15" s="31">
        <f t="shared" si="3"/>
        <v>0</v>
      </c>
      <c r="K15" s="49">
        <f>FBiH!K14</f>
        <v>0</v>
      </c>
      <c r="L15" s="65">
        <f t="shared" si="4"/>
        <v>0</v>
      </c>
      <c r="M15" s="49">
        <f>FBiH!M14</f>
        <v>0</v>
      </c>
      <c r="N15" s="31">
        <f t="shared" si="5"/>
        <v>0</v>
      </c>
    </row>
    <row r="16" spans="1:14" x14ac:dyDescent="0.25">
      <c r="A16" s="42" t="s">
        <v>27</v>
      </c>
      <c r="B16" s="8" t="s">
        <v>1</v>
      </c>
      <c r="C16" s="49">
        <f>FBiH!C15</f>
        <v>3205</v>
      </c>
      <c r="D16" s="31">
        <f t="shared" si="0"/>
        <v>4.7167034584253127</v>
      </c>
      <c r="E16" s="49">
        <f>FBiH!E15</f>
        <v>8904677</v>
      </c>
      <c r="F16" s="31">
        <f t="shared" si="1"/>
        <v>6.5260380829052487</v>
      </c>
      <c r="G16" s="49">
        <f>FBiH!G15</f>
        <v>205</v>
      </c>
      <c r="H16" s="65">
        <f t="shared" si="2"/>
        <v>2.5305517837304037</v>
      </c>
      <c r="I16" s="49">
        <f>FBiH!I15</f>
        <v>1799592</v>
      </c>
      <c r="J16" s="31">
        <f t="shared" si="3"/>
        <v>3.9247032862273796</v>
      </c>
      <c r="K16" s="49">
        <f>FBiH!K15</f>
        <v>3410</v>
      </c>
      <c r="L16" s="65">
        <f t="shared" si="4"/>
        <v>4.4838332171832054</v>
      </c>
      <c r="M16" s="49">
        <f>FBiH!M15</f>
        <v>10704269</v>
      </c>
      <c r="N16" s="31">
        <f t="shared" si="5"/>
        <v>5.871743180720312</v>
      </c>
    </row>
    <row r="17" spans="1:14" x14ac:dyDescent="0.25">
      <c r="A17" s="42" t="s">
        <v>28</v>
      </c>
      <c r="B17" s="8" t="s">
        <v>10</v>
      </c>
      <c r="C17" s="49">
        <f>RS!C12</f>
        <v>1491</v>
      </c>
      <c r="D17" s="31">
        <f t="shared" si="0"/>
        <v>2.1942604856512138</v>
      </c>
      <c r="E17" s="49">
        <f>RS!E12</f>
        <v>4197014.5</v>
      </c>
      <c r="F17" s="31">
        <f t="shared" si="1"/>
        <v>3.0758978075797172</v>
      </c>
      <c r="G17" s="49">
        <f>RS!G12</f>
        <v>0</v>
      </c>
      <c r="H17" s="65">
        <f t="shared" si="2"/>
        <v>0</v>
      </c>
      <c r="I17" s="49">
        <f>RS!I12</f>
        <v>0</v>
      </c>
      <c r="J17" s="31">
        <f t="shared" si="3"/>
        <v>0</v>
      </c>
      <c r="K17" s="49">
        <f>RS!K12</f>
        <v>1491</v>
      </c>
      <c r="L17" s="65">
        <f t="shared" si="4"/>
        <v>1.9605264888035661</v>
      </c>
      <c r="M17" s="49">
        <f>RS!M12</f>
        <v>4197014.5</v>
      </c>
      <c r="N17" s="31">
        <f t="shared" si="5"/>
        <v>2.3022395335692023</v>
      </c>
    </row>
    <row r="18" spans="1:14" x14ac:dyDescent="0.25">
      <c r="A18" s="42" t="s">
        <v>29</v>
      </c>
      <c r="B18" s="8" t="s">
        <v>11</v>
      </c>
      <c r="C18" s="49">
        <f>RS!C13</f>
        <v>2273</v>
      </c>
      <c r="D18" s="31">
        <f t="shared" si="0"/>
        <v>3.3451066961000739</v>
      </c>
      <c r="E18" s="49">
        <f>RS!E13</f>
        <v>6228863.0300000003</v>
      </c>
      <c r="F18" s="31">
        <f t="shared" si="1"/>
        <v>4.5649940303259262</v>
      </c>
      <c r="G18" s="49">
        <f>RS!G13</f>
        <v>0</v>
      </c>
      <c r="H18" s="65">
        <f t="shared" si="2"/>
        <v>0</v>
      </c>
      <c r="I18" s="49">
        <f>RS!I13</f>
        <v>0</v>
      </c>
      <c r="J18" s="31">
        <f t="shared" si="3"/>
        <v>0</v>
      </c>
      <c r="K18" s="49">
        <f>RS!K13</f>
        <v>2273</v>
      </c>
      <c r="L18" s="65">
        <f t="shared" si="4"/>
        <v>2.9887838424215332</v>
      </c>
      <c r="M18" s="49">
        <f>RS!M13</f>
        <v>6228863.0300000003</v>
      </c>
      <c r="N18" s="31">
        <f t="shared" si="5"/>
        <v>3.4167941799709411</v>
      </c>
    </row>
    <row r="19" spans="1:14" x14ac:dyDescent="0.25">
      <c r="A19" s="42" t="s">
        <v>30</v>
      </c>
      <c r="B19" s="8" t="s">
        <v>2</v>
      </c>
      <c r="C19" s="49">
        <f>FBiH!C16</f>
        <v>6127</v>
      </c>
      <c r="D19" s="31">
        <f t="shared" si="0"/>
        <v>9.0169242089771888</v>
      </c>
      <c r="E19" s="49">
        <f>FBiH!E16</f>
        <v>12729588</v>
      </c>
      <c r="F19" s="31">
        <f t="shared" si="1"/>
        <v>9.3292295798818614</v>
      </c>
      <c r="G19" s="49">
        <f>FBiH!G16</f>
        <v>0</v>
      </c>
      <c r="H19" s="65">
        <f t="shared" si="2"/>
        <v>0</v>
      </c>
      <c r="I19" s="49">
        <f>FBiH!I16</f>
        <v>0</v>
      </c>
      <c r="J19" s="31">
        <f t="shared" si="3"/>
        <v>0</v>
      </c>
      <c r="K19" s="49">
        <f>FBiH!K16</f>
        <v>6127</v>
      </c>
      <c r="L19" s="65">
        <f t="shared" si="4"/>
        <v>8.0564358128098235</v>
      </c>
      <c r="M19" s="49">
        <f>FBiH!M16</f>
        <v>12729588</v>
      </c>
      <c r="N19" s="31">
        <f t="shared" si="5"/>
        <v>6.9827161044233019</v>
      </c>
    </row>
    <row r="20" spans="1:14" x14ac:dyDescent="0.25">
      <c r="A20" s="42" t="s">
        <v>31</v>
      </c>
      <c r="B20" s="8" t="s">
        <v>19</v>
      </c>
      <c r="C20" s="49">
        <f>RS!C14</f>
        <v>415</v>
      </c>
      <c r="D20" s="31">
        <f t="shared" si="0"/>
        <v>0.61074319352465056</v>
      </c>
      <c r="E20" s="49">
        <f>RS!E14</f>
        <v>1790796.67</v>
      </c>
      <c r="F20" s="31">
        <f t="shared" si="1"/>
        <v>1.3124347202217332</v>
      </c>
      <c r="G20" s="49">
        <f>RS!G14</f>
        <v>0</v>
      </c>
      <c r="H20" s="65">
        <f t="shared" si="2"/>
        <v>0</v>
      </c>
      <c r="I20" s="49">
        <f>RS!I14</f>
        <v>0</v>
      </c>
      <c r="J20" s="31">
        <f t="shared" si="3"/>
        <v>0</v>
      </c>
      <c r="K20" s="49">
        <f>RS!K14</f>
        <v>415</v>
      </c>
      <c r="L20" s="65">
        <f t="shared" si="4"/>
        <v>0.54568644725250159</v>
      </c>
      <c r="M20" s="49">
        <f>RS!M14</f>
        <v>1790796.67</v>
      </c>
      <c r="N20" s="31">
        <f t="shared" si="5"/>
        <v>0.9823275307383571</v>
      </c>
    </row>
    <row r="21" spans="1:14" x14ac:dyDescent="0.25">
      <c r="A21" s="42" t="s">
        <v>32</v>
      </c>
      <c r="B21" s="8" t="s">
        <v>13</v>
      </c>
      <c r="C21" s="49">
        <f>RS!C15</f>
        <v>601</v>
      </c>
      <c r="D21" s="31">
        <f t="shared" si="0"/>
        <v>0.88447387785136122</v>
      </c>
      <c r="E21" s="49">
        <f>RS!E15</f>
        <v>2069216.74</v>
      </c>
      <c r="F21" s="31">
        <f t="shared" si="1"/>
        <v>1.5164825458604561</v>
      </c>
      <c r="G21" s="49">
        <f>RS!G15</f>
        <v>834</v>
      </c>
      <c r="H21" s="65">
        <f t="shared" si="2"/>
        <v>10.295025305517838</v>
      </c>
      <c r="I21" s="49">
        <f>RS!I15</f>
        <v>5359127</v>
      </c>
      <c r="J21" s="31">
        <f t="shared" si="3"/>
        <v>11.687639947393563</v>
      </c>
      <c r="K21" s="49">
        <f>RS!K15</f>
        <v>1435</v>
      </c>
      <c r="L21" s="65">
        <f t="shared" si="4"/>
        <v>1.8868916911020237</v>
      </c>
      <c r="M21" s="49">
        <f>RS!M15</f>
        <v>7428343.7400000002</v>
      </c>
      <c r="N21" s="31">
        <f t="shared" si="5"/>
        <v>4.0747599578627387</v>
      </c>
    </row>
    <row r="22" spans="1:14" x14ac:dyDescent="0.25">
      <c r="A22" s="42" t="s">
        <v>33</v>
      </c>
      <c r="B22" s="8" t="s">
        <v>3</v>
      </c>
      <c r="C22" s="49">
        <f>FBiH!C17</f>
        <v>2095</v>
      </c>
      <c r="D22" s="31">
        <f t="shared" si="0"/>
        <v>3.0831493745401031</v>
      </c>
      <c r="E22" s="49">
        <f>FBiH!E17</f>
        <v>4138318</v>
      </c>
      <c r="F22" s="31">
        <f t="shared" si="1"/>
        <v>3.0328804590185903</v>
      </c>
      <c r="G22" s="49">
        <f>FBiH!G17</f>
        <v>1021</v>
      </c>
      <c r="H22" s="65">
        <f t="shared" si="2"/>
        <v>12.603382298481669</v>
      </c>
      <c r="I22" s="49">
        <f>FBiH!I17</f>
        <v>10056600</v>
      </c>
      <c r="J22" s="31">
        <f t="shared" si="3"/>
        <v>21.93228857889692</v>
      </c>
      <c r="K22" s="49">
        <f>FBiH!K17</f>
        <v>3116</v>
      </c>
      <c r="L22" s="65">
        <f t="shared" si="4"/>
        <v>4.0972505292501085</v>
      </c>
      <c r="M22" s="49">
        <f>FBiH!M17</f>
        <v>14194918</v>
      </c>
      <c r="N22" s="31">
        <f t="shared" si="5"/>
        <v>7.7865114345859592</v>
      </c>
    </row>
    <row r="23" spans="1:14" x14ac:dyDescent="0.25">
      <c r="A23" s="42" t="s">
        <v>34</v>
      </c>
      <c r="B23" s="8" t="s">
        <v>14</v>
      </c>
      <c r="C23" s="49">
        <f>RS!C16</f>
        <v>337</v>
      </c>
      <c r="D23" s="31">
        <f t="shared" si="0"/>
        <v>0.49595290654893309</v>
      </c>
      <c r="E23" s="49">
        <f>RS!E16</f>
        <v>964212.06</v>
      </c>
      <c r="F23" s="31">
        <f t="shared" si="1"/>
        <v>0.70664939599229948</v>
      </c>
      <c r="G23" s="49">
        <f>RS!G16</f>
        <v>0</v>
      </c>
      <c r="H23" s="66">
        <f t="shared" si="2"/>
        <v>0</v>
      </c>
      <c r="I23" s="49">
        <f>RS!I16</f>
        <v>0</v>
      </c>
      <c r="J23" s="31">
        <f t="shared" si="3"/>
        <v>0</v>
      </c>
      <c r="K23" s="49">
        <f>RS!K16</f>
        <v>337</v>
      </c>
      <c r="L23" s="66">
        <f t="shared" si="4"/>
        <v>0.44312369331106755</v>
      </c>
      <c r="M23" s="49">
        <f>RS!M16</f>
        <v>964212.06</v>
      </c>
      <c r="N23" s="31">
        <f t="shared" si="5"/>
        <v>0.52891099691845234</v>
      </c>
    </row>
    <row r="24" spans="1:14" x14ac:dyDescent="0.25">
      <c r="A24" s="42" t="s">
        <v>35</v>
      </c>
      <c r="B24" s="8" t="s">
        <v>15</v>
      </c>
      <c r="C24" s="49">
        <f>RS!C17</f>
        <v>1304</v>
      </c>
      <c r="D24" s="31">
        <f t="shared" ref="D24:D35" si="6">C24/C$36*100</f>
        <v>1.9190581309786607</v>
      </c>
      <c r="E24" s="49">
        <f>RS!E17</f>
        <v>3399641.66</v>
      </c>
      <c r="F24" s="31">
        <f t="shared" ref="F24:F35" si="7">E24/E$36*100</f>
        <v>2.4915211344994566</v>
      </c>
      <c r="G24" s="49">
        <f>RS!G17</f>
        <v>0</v>
      </c>
      <c r="H24" s="66">
        <f t="shared" ref="H24:H35" si="8">G24/G$36*100</f>
        <v>0</v>
      </c>
      <c r="I24" s="49">
        <f>RS!I17</f>
        <v>0</v>
      </c>
      <c r="J24" s="31">
        <f t="shared" ref="J24:J35" si="9">I24/I$36*100</f>
        <v>0</v>
      </c>
      <c r="K24" s="49">
        <f>RS!K17</f>
        <v>1304</v>
      </c>
      <c r="L24" s="66">
        <f t="shared" ref="L24:L35" si="10">K24/K$36*100</f>
        <v>1.7146388607644871</v>
      </c>
      <c r="M24" s="49">
        <f>RS!M17</f>
        <v>3399641.66</v>
      </c>
      <c r="N24" s="31">
        <f t="shared" ref="N24:N35" si="11">M24/M$36*100</f>
        <v>1.8648468880964857</v>
      </c>
    </row>
    <row r="25" spans="1:14" x14ac:dyDescent="0.25">
      <c r="A25" s="42" t="s">
        <v>36</v>
      </c>
      <c r="B25" s="8" t="s">
        <v>16</v>
      </c>
      <c r="C25" s="49">
        <f>RS!C18</f>
        <v>657</v>
      </c>
      <c r="D25" s="31">
        <f t="shared" si="6"/>
        <v>0.96688741721854299</v>
      </c>
      <c r="E25" s="49">
        <f>RS!E18</f>
        <v>2033275.4</v>
      </c>
      <c r="F25" s="31">
        <f t="shared" si="7"/>
        <v>1.4901419437711667</v>
      </c>
      <c r="G25" s="49">
        <f>RS!G18</f>
        <v>0</v>
      </c>
      <c r="H25" s="66">
        <f t="shared" si="8"/>
        <v>0</v>
      </c>
      <c r="I25" s="49">
        <f>RS!I18</f>
        <v>0</v>
      </c>
      <c r="J25" s="31">
        <f t="shared" si="9"/>
        <v>0</v>
      </c>
      <c r="K25" s="49">
        <f>RS!K18</f>
        <v>657</v>
      </c>
      <c r="L25" s="66">
        <f t="shared" si="10"/>
        <v>0.86389396589130973</v>
      </c>
      <c r="M25" s="49">
        <f>RS!M18</f>
        <v>2033275.4</v>
      </c>
      <c r="N25" s="31">
        <f t="shared" si="11"/>
        <v>1.1153373447991979</v>
      </c>
    </row>
    <row r="26" spans="1:14" x14ac:dyDescent="0.25">
      <c r="A26" s="42" t="s">
        <v>37</v>
      </c>
      <c r="B26" s="8" t="s">
        <v>8</v>
      </c>
      <c r="C26" s="49">
        <f>RS!C19</f>
        <v>1647</v>
      </c>
      <c r="D26" s="31">
        <f t="shared" si="6"/>
        <v>2.423841059602649</v>
      </c>
      <c r="E26" s="49">
        <f>RS!E19</f>
        <v>4177661.0599999996</v>
      </c>
      <c r="F26" s="31">
        <f t="shared" si="7"/>
        <v>3.0617141054111574</v>
      </c>
      <c r="G26" s="49">
        <f>RS!G19</f>
        <v>0</v>
      </c>
      <c r="H26" s="66">
        <f t="shared" si="8"/>
        <v>0</v>
      </c>
      <c r="I26" s="49">
        <f>RS!I19</f>
        <v>0</v>
      </c>
      <c r="J26" s="31">
        <f t="shared" si="9"/>
        <v>0</v>
      </c>
      <c r="K26" s="49">
        <f>RS!K19</f>
        <v>1647</v>
      </c>
      <c r="L26" s="66">
        <f t="shared" si="10"/>
        <v>2.1656519966864343</v>
      </c>
      <c r="M26" s="49">
        <f>RS!M19</f>
        <v>4177661.0599999996</v>
      </c>
      <c r="N26" s="31">
        <f t="shared" si="11"/>
        <v>2.2916233551693992</v>
      </c>
    </row>
    <row r="27" spans="1:14" x14ac:dyDescent="0.25">
      <c r="A27" s="42" t="s">
        <v>38</v>
      </c>
      <c r="B27" s="8" t="s">
        <v>12</v>
      </c>
      <c r="C27" s="49">
        <f>RS!C20</f>
        <v>567</v>
      </c>
      <c r="D27" s="31">
        <f t="shared" si="6"/>
        <v>0.83443708609271527</v>
      </c>
      <c r="E27" s="49">
        <f>RS!E20</f>
        <v>1619240.04</v>
      </c>
      <c r="F27" s="31">
        <f t="shared" si="7"/>
        <v>1.1867047133102098</v>
      </c>
      <c r="G27" s="49">
        <f>RS!G20</f>
        <v>0</v>
      </c>
      <c r="H27" s="66">
        <f t="shared" si="8"/>
        <v>0</v>
      </c>
      <c r="I27" s="49">
        <f>RS!I20</f>
        <v>0</v>
      </c>
      <c r="J27" s="31">
        <f t="shared" si="9"/>
        <v>0</v>
      </c>
      <c r="K27" s="49">
        <f>RS!K20</f>
        <v>567</v>
      </c>
      <c r="L27" s="66">
        <f t="shared" si="10"/>
        <v>0.74555232672811667</v>
      </c>
      <c r="M27" s="49">
        <f>RS!M20</f>
        <v>1619240.04</v>
      </c>
      <c r="N27" s="31">
        <f t="shared" si="11"/>
        <v>0.88822148087078956</v>
      </c>
    </row>
    <row r="28" spans="1:14" x14ac:dyDescent="0.25">
      <c r="A28" s="42" t="s">
        <v>39</v>
      </c>
      <c r="B28" s="8" t="s">
        <v>53</v>
      </c>
      <c r="C28" s="49">
        <f>RS!C21</f>
        <v>1016</v>
      </c>
      <c r="D28" s="31">
        <f t="shared" si="6"/>
        <v>1.4952170713760118</v>
      </c>
      <c r="E28" s="49">
        <f>RS!E21</f>
        <v>2951699.76</v>
      </c>
      <c r="F28" s="31">
        <f t="shared" si="7"/>
        <v>2.1632345612381316</v>
      </c>
      <c r="G28" s="49">
        <f>RS!G21</f>
        <v>0</v>
      </c>
      <c r="H28" s="66">
        <f t="shared" si="8"/>
        <v>0</v>
      </c>
      <c r="I28" s="49">
        <f>RS!I21</f>
        <v>0</v>
      </c>
      <c r="J28" s="31">
        <f t="shared" si="9"/>
        <v>0</v>
      </c>
      <c r="K28" s="49">
        <f>RS!K21</f>
        <v>1016</v>
      </c>
      <c r="L28" s="66">
        <f t="shared" si="10"/>
        <v>1.3359456154422691</v>
      </c>
      <c r="M28" s="49">
        <f>RS!M21</f>
        <v>2951699.76</v>
      </c>
      <c r="N28" s="31">
        <f t="shared" si="11"/>
        <v>1.6191318563942836</v>
      </c>
    </row>
    <row r="29" spans="1:14" x14ac:dyDescent="0.25">
      <c r="A29" s="42" t="s">
        <v>40</v>
      </c>
      <c r="B29" s="8" t="s">
        <v>4</v>
      </c>
      <c r="C29" s="49">
        <f>FBiH!C18</f>
        <v>5359</v>
      </c>
      <c r="D29" s="31">
        <f t="shared" si="6"/>
        <v>7.8866813833701253</v>
      </c>
      <c r="E29" s="49">
        <f>FBiH!E18</f>
        <v>14676759</v>
      </c>
      <c r="F29" s="31">
        <f t="shared" si="7"/>
        <v>10.756267539813331</v>
      </c>
      <c r="G29" s="49">
        <f>FBiH!G18</f>
        <v>335</v>
      </c>
      <c r="H29" s="66">
        <f t="shared" si="8"/>
        <v>4.1352919392667573</v>
      </c>
      <c r="I29" s="49">
        <f>FBiH!I18</f>
        <v>1330868</v>
      </c>
      <c r="J29" s="31">
        <f t="shared" si="9"/>
        <v>2.9024701227471894</v>
      </c>
      <c r="K29" s="49">
        <f>FBiH!K18</f>
        <v>5694</v>
      </c>
      <c r="L29" s="66">
        <f t="shared" si="10"/>
        <v>7.4870810377246837</v>
      </c>
      <c r="M29" s="49">
        <f>FBiH!M18</f>
        <v>16007627</v>
      </c>
      <c r="N29" s="31">
        <f t="shared" si="11"/>
        <v>8.7808588028537358</v>
      </c>
    </row>
    <row r="30" spans="1:14" x14ac:dyDescent="0.25">
      <c r="A30" s="42" t="s">
        <v>41</v>
      </c>
      <c r="B30" s="8" t="s">
        <v>18</v>
      </c>
      <c r="C30" s="49">
        <f>RS!C22</f>
        <v>141</v>
      </c>
      <c r="D30" s="31">
        <f t="shared" si="6"/>
        <v>0.20750551876379691</v>
      </c>
      <c r="E30" s="49">
        <f>RS!E22</f>
        <v>368434.9</v>
      </c>
      <c r="F30" s="31">
        <f t="shared" si="7"/>
        <v>0.27001767593270226</v>
      </c>
      <c r="G30" s="49">
        <f>RS!G22</f>
        <v>0</v>
      </c>
      <c r="H30" s="66">
        <f t="shared" si="8"/>
        <v>0</v>
      </c>
      <c r="I30" s="49">
        <f>RS!I22</f>
        <v>0</v>
      </c>
      <c r="J30" s="31">
        <f t="shared" si="9"/>
        <v>0</v>
      </c>
      <c r="K30" s="49">
        <f>RS!K22</f>
        <v>141</v>
      </c>
      <c r="L30" s="66">
        <f t="shared" si="10"/>
        <v>0.18540190135566922</v>
      </c>
      <c r="M30" s="49">
        <f>RS!M22</f>
        <v>368434.9</v>
      </c>
      <c r="N30" s="31">
        <f t="shared" si="11"/>
        <v>0.20210208764506668</v>
      </c>
    </row>
    <row r="31" spans="1:14" x14ac:dyDescent="0.25">
      <c r="A31" s="42" t="s">
        <v>42</v>
      </c>
      <c r="B31" s="8" t="s">
        <v>17</v>
      </c>
      <c r="C31" s="49">
        <f>RS!C23</f>
        <v>892</v>
      </c>
      <c r="D31" s="31">
        <f t="shared" si="6"/>
        <v>1.3127299484915378</v>
      </c>
      <c r="E31" s="49">
        <f>RS!E23</f>
        <v>2217839.15</v>
      </c>
      <c r="F31" s="31">
        <f t="shared" si="7"/>
        <v>1.6254045772416232</v>
      </c>
      <c r="G31" s="49">
        <f>RS!G23</f>
        <v>0</v>
      </c>
      <c r="H31" s="66">
        <f t="shared" si="8"/>
        <v>0</v>
      </c>
      <c r="I31" s="49">
        <f>RS!I23</f>
        <v>0</v>
      </c>
      <c r="J31" s="31">
        <f t="shared" si="9"/>
        <v>0</v>
      </c>
      <c r="K31" s="49">
        <f>RS!K23</f>
        <v>892</v>
      </c>
      <c r="L31" s="66">
        <f t="shared" si="10"/>
        <v>1.1728971348174251</v>
      </c>
      <c r="M31" s="49">
        <f>RS!M23</f>
        <v>2217839.15</v>
      </c>
      <c r="N31" s="31">
        <f t="shared" si="11"/>
        <v>1.2165783487828112</v>
      </c>
    </row>
    <row r="32" spans="1:14" x14ac:dyDescent="0.25">
      <c r="A32" s="42" t="s">
        <v>43</v>
      </c>
      <c r="B32" s="8" t="s">
        <v>5</v>
      </c>
      <c r="C32" s="49">
        <f>FBiH!C19</f>
        <v>4740</v>
      </c>
      <c r="D32" s="31">
        <f t="shared" si="6"/>
        <v>6.9757174392935983</v>
      </c>
      <c r="E32" s="49">
        <f>FBiH!E19</f>
        <v>6241917</v>
      </c>
      <c r="F32" s="31">
        <f t="shared" si="7"/>
        <v>4.5745609921992321</v>
      </c>
      <c r="G32" s="49">
        <f>FBiH!G19</f>
        <v>2278</v>
      </c>
      <c r="H32" s="66">
        <f t="shared" si="8"/>
        <v>28.119985187013953</v>
      </c>
      <c r="I32" s="49">
        <f>FBiH!I19</f>
        <v>5314174</v>
      </c>
      <c r="J32" s="31">
        <f t="shared" si="9"/>
        <v>11.589602621807664</v>
      </c>
      <c r="K32" s="49">
        <f>FBiH!K19</f>
        <v>7018</v>
      </c>
      <c r="L32" s="66">
        <f t="shared" si="10"/>
        <v>9.2280180405254377</v>
      </c>
      <c r="M32" s="49">
        <f>FBiH!M19</f>
        <v>11556091</v>
      </c>
      <c r="N32" s="31">
        <f t="shared" si="11"/>
        <v>6.3390034877704755</v>
      </c>
    </row>
    <row r="33" spans="1:14" x14ac:dyDescent="0.25">
      <c r="A33" s="42" t="s">
        <v>44</v>
      </c>
      <c r="B33" s="8" t="s">
        <v>6</v>
      </c>
      <c r="C33" s="49">
        <f>FBiH!C20</f>
        <v>8753</v>
      </c>
      <c r="D33" s="31">
        <f t="shared" si="6"/>
        <v>12.881530537159676</v>
      </c>
      <c r="E33" s="49">
        <f>FBiH!E20</f>
        <v>6381683</v>
      </c>
      <c r="F33" s="31">
        <f t="shared" si="7"/>
        <v>4.6769923592993905</v>
      </c>
      <c r="G33" s="49">
        <f>FBiH!G20</f>
        <v>1568</v>
      </c>
      <c r="H33" s="66">
        <f t="shared" si="8"/>
        <v>19.355635106776941</v>
      </c>
      <c r="I33" s="49">
        <f>FBiH!I20</f>
        <v>10811487</v>
      </c>
      <c r="J33" s="31">
        <f t="shared" si="9"/>
        <v>23.578610350515333</v>
      </c>
      <c r="K33" s="49">
        <f>FBiH!K20</f>
        <v>10321</v>
      </c>
      <c r="L33" s="66">
        <f t="shared" si="10"/>
        <v>13.571156197814624</v>
      </c>
      <c r="M33" s="49">
        <f>FBiH!M20</f>
        <v>17193170</v>
      </c>
      <c r="N33" s="31">
        <f t="shared" si="11"/>
        <v>9.4311791587510605</v>
      </c>
    </row>
    <row r="34" spans="1:14" x14ac:dyDescent="0.25">
      <c r="A34" s="42" t="s">
        <v>45</v>
      </c>
      <c r="B34" s="8" t="s">
        <v>57</v>
      </c>
      <c r="C34" s="49">
        <f>FBiH!C21</f>
        <v>250</v>
      </c>
      <c r="D34" s="31">
        <f t="shared" si="6"/>
        <v>0.36791758646063283</v>
      </c>
      <c r="E34" s="49">
        <f>FBiH!E21</f>
        <v>224456</v>
      </c>
      <c r="F34" s="31">
        <f t="shared" si="7"/>
        <v>0.16449876889825207</v>
      </c>
      <c r="G34" s="49">
        <f>FBiH!G21</f>
        <v>1561</v>
      </c>
      <c r="H34" s="66">
        <f t="shared" si="8"/>
        <v>19.269226021478829</v>
      </c>
      <c r="I34" s="49">
        <f>FBiH!I21</f>
        <v>9109546</v>
      </c>
      <c r="J34" s="31">
        <f t="shared" si="9"/>
        <v>19.8668726701605</v>
      </c>
      <c r="K34" s="49">
        <f>FBiH!K21</f>
        <v>1811</v>
      </c>
      <c r="L34" s="66">
        <f t="shared" si="10"/>
        <v>2.3812967613838083</v>
      </c>
      <c r="M34" s="49">
        <f>FBiH!M21</f>
        <v>9334002</v>
      </c>
      <c r="N34" s="31">
        <f t="shared" si="11"/>
        <v>5.1200939169531106</v>
      </c>
    </row>
    <row r="35" spans="1:14" x14ac:dyDescent="0.25">
      <c r="A35" s="42" t="s">
        <v>46</v>
      </c>
      <c r="B35" s="8" t="s">
        <v>21</v>
      </c>
      <c r="C35" s="49">
        <f>RS!C24</f>
        <v>1917</v>
      </c>
      <c r="D35" s="31">
        <f t="shared" si="6"/>
        <v>2.8211920529801326</v>
      </c>
      <c r="E35" s="49">
        <f>RS!E24</f>
        <v>4051031.12</v>
      </c>
      <c r="F35" s="31">
        <f t="shared" si="7"/>
        <v>2.9689098621044092</v>
      </c>
      <c r="G35" s="49">
        <f>RS!G24</f>
        <v>119</v>
      </c>
      <c r="H35" s="66">
        <f t="shared" si="8"/>
        <v>1.4689544500678928</v>
      </c>
      <c r="I35" s="49">
        <f>RS!I24</f>
        <v>665003</v>
      </c>
      <c r="J35" s="31">
        <f t="shared" si="9"/>
        <v>1.4502950999176847</v>
      </c>
      <c r="K35" s="49">
        <f>RS!K24</f>
        <v>2036</v>
      </c>
      <c r="L35" s="66">
        <f t="shared" si="10"/>
        <v>2.6771508592917908</v>
      </c>
      <c r="M35" s="49">
        <f>RS!M24</f>
        <v>4716034.12</v>
      </c>
      <c r="N35" s="31">
        <f t="shared" si="11"/>
        <v>2.5869436936005923</v>
      </c>
    </row>
    <row r="36" spans="1:14" ht="15.75" thickBot="1" x14ac:dyDescent="0.3">
      <c r="A36" s="55"/>
      <c r="B36" s="56" t="s">
        <v>52</v>
      </c>
      <c r="C36" s="61">
        <f t="shared" ref="C36:N36" si="12">SUM(C11:C35)</f>
        <v>67950</v>
      </c>
      <c r="D36" s="57">
        <f t="shared" si="12"/>
        <v>100.00000000000004</v>
      </c>
      <c r="E36" s="61">
        <f t="shared" si="12"/>
        <v>136448437.58000004</v>
      </c>
      <c r="F36" s="57">
        <f t="shared" si="12"/>
        <v>99.999999999999972</v>
      </c>
      <c r="G36" s="61">
        <f t="shared" si="12"/>
        <v>8101</v>
      </c>
      <c r="H36" s="57">
        <f t="shared" si="12"/>
        <v>100.00000000000001</v>
      </c>
      <c r="I36" s="61">
        <f t="shared" si="12"/>
        <v>45852944</v>
      </c>
      <c r="J36" s="58">
        <f t="shared" si="12"/>
        <v>100</v>
      </c>
      <c r="K36" s="70">
        <f t="shared" si="12"/>
        <v>76051</v>
      </c>
      <c r="L36" s="71">
        <f t="shared" si="12"/>
        <v>100</v>
      </c>
      <c r="M36" s="70">
        <f>SUM(M11:M35)+1</f>
        <v>182301382.58000004</v>
      </c>
      <c r="N36" s="58">
        <f t="shared" si="12"/>
        <v>99.999999451457811</v>
      </c>
    </row>
    <row r="39" spans="1:14" x14ac:dyDescent="0.25">
      <c r="A39" t="s">
        <v>60</v>
      </c>
      <c r="B39" s="43"/>
    </row>
    <row r="40" spans="1:14" x14ac:dyDescent="0.25">
      <c r="A40" t="s">
        <v>61</v>
      </c>
      <c r="C40" s="12"/>
      <c r="D40" s="12"/>
      <c r="H40" s="13"/>
      <c r="I40" s="13"/>
    </row>
    <row r="41" spans="1:14" x14ac:dyDescent="0.25">
      <c r="C41" s="36"/>
    </row>
    <row r="42" spans="1:14" x14ac:dyDescent="0.25">
      <c r="B42" s="45"/>
      <c r="C42" s="9"/>
    </row>
    <row r="43" spans="1:14" x14ac:dyDescent="0.25">
      <c r="B43" s="45"/>
    </row>
    <row r="44" spans="1:14" x14ac:dyDescent="0.25">
      <c r="B44" s="45"/>
      <c r="C44" s="9"/>
      <c r="E44" s="37"/>
      <c r="F44" s="37"/>
    </row>
    <row r="45" spans="1:14" x14ac:dyDescent="0.25">
      <c r="B45" s="45"/>
      <c r="C45" s="9"/>
      <c r="D45" s="19"/>
      <c r="I45" s="9"/>
    </row>
    <row r="46" spans="1:14" x14ac:dyDescent="0.25">
      <c r="B46" s="45"/>
      <c r="C46" s="9"/>
      <c r="I46" s="9"/>
    </row>
    <row r="47" spans="1:14" x14ac:dyDescent="0.25">
      <c r="B47" s="45"/>
    </row>
    <row r="48" spans="1:14" x14ac:dyDescent="0.25">
      <c r="B48" s="45"/>
      <c r="C48" s="46"/>
      <c r="D48" s="46"/>
      <c r="E48" s="46"/>
      <c r="F48" s="46"/>
    </row>
    <row r="49" spans="2:6" x14ac:dyDescent="0.25">
      <c r="B49" s="45"/>
      <c r="C49" s="46"/>
      <c r="D49" s="46"/>
      <c r="E49" s="46"/>
      <c r="F49" s="46"/>
    </row>
    <row r="50" spans="2:6" x14ac:dyDescent="0.25">
      <c r="B50" s="45"/>
      <c r="C50" s="46"/>
      <c r="D50" s="47"/>
      <c r="E50" s="46"/>
      <c r="F50" s="46"/>
    </row>
    <row r="51" spans="2:6" x14ac:dyDescent="0.25">
      <c r="B51" s="45"/>
      <c r="C51" s="46"/>
      <c r="D51" s="46"/>
      <c r="E51" s="46"/>
      <c r="F51" s="46"/>
    </row>
    <row r="52" spans="2:6" x14ac:dyDescent="0.25">
      <c r="B52" s="45"/>
      <c r="C52" s="46"/>
      <c r="D52" s="46"/>
      <c r="E52" s="46"/>
      <c r="F52" s="46"/>
    </row>
    <row r="53" spans="2:6" x14ac:dyDescent="0.25">
      <c r="B53" s="45"/>
      <c r="C53" s="46"/>
      <c r="D53" s="46"/>
      <c r="E53" s="46"/>
      <c r="F53" s="46"/>
    </row>
    <row r="54" spans="2:6" x14ac:dyDescent="0.25">
      <c r="B54" s="45"/>
      <c r="C54" s="46"/>
      <c r="D54" s="46"/>
      <c r="E54" s="46"/>
      <c r="F54" s="46"/>
    </row>
    <row r="55" spans="2:6" x14ac:dyDescent="0.25">
      <c r="B55" s="45"/>
      <c r="C55" s="46"/>
      <c r="D55" s="46"/>
      <c r="E55" s="46"/>
      <c r="F55" s="46"/>
    </row>
    <row r="56" spans="2:6" x14ac:dyDescent="0.25">
      <c r="B56" s="45"/>
      <c r="C56" s="46"/>
      <c r="D56" s="46"/>
      <c r="E56" s="46"/>
      <c r="F56" s="46"/>
    </row>
    <row r="57" spans="2:6" x14ac:dyDescent="0.25">
      <c r="B57" s="45"/>
      <c r="C57" s="46"/>
      <c r="D57" s="46"/>
      <c r="E57" s="46"/>
      <c r="F57" s="46"/>
    </row>
    <row r="58" spans="2:6" x14ac:dyDescent="0.25">
      <c r="B58" s="45"/>
      <c r="C58" s="46"/>
      <c r="D58" s="46"/>
      <c r="E58" s="46"/>
      <c r="F58" s="46"/>
    </row>
    <row r="59" spans="2:6" x14ac:dyDescent="0.25">
      <c r="B59" s="45"/>
      <c r="C59" s="46"/>
      <c r="D59" s="46"/>
      <c r="E59" s="46"/>
      <c r="F59" s="46"/>
    </row>
    <row r="60" spans="2:6" x14ac:dyDescent="0.25">
      <c r="B60" s="45"/>
      <c r="C60" s="46"/>
      <c r="D60" s="46"/>
      <c r="E60" s="46"/>
      <c r="F60" s="46"/>
    </row>
    <row r="61" spans="2:6" x14ac:dyDescent="0.25">
      <c r="B61" s="45"/>
      <c r="C61" s="46"/>
      <c r="D61" s="46"/>
      <c r="E61" s="46"/>
      <c r="F61" s="46"/>
    </row>
    <row r="62" spans="2:6" x14ac:dyDescent="0.25">
      <c r="B62" s="45"/>
      <c r="C62" s="46"/>
      <c r="D62" s="46"/>
      <c r="E62" s="46"/>
      <c r="F62" s="46"/>
    </row>
    <row r="63" spans="2:6" x14ac:dyDescent="0.25">
      <c r="B63" s="45"/>
      <c r="C63" s="46"/>
      <c r="D63" s="46"/>
      <c r="E63" s="46"/>
      <c r="F63" s="46"/>
    </row>
    <row r="64" spans="2:6" x14ac:dyDescent="0.25">
      <c r="B64" s="45"/>
      <c r="C64" s="46"/>
      <c r="D64" s="46"/>
      <c r="E64" s="46"/>
      <c r="F64" s="46"/>
    </row>
    <row r="65" spans="2:6" x14ac:dyDescent="0.25">
      <c r="B65" s="45"/>
      <c r="C65" s="46"/>
      <c r="D65" s="46"/>
      <c r="E65" s="46"/>
      <c r="F65" s="46"/>
    </row>
    <row r="66" spans="2:6" x14ac:dyDescent="0.25">
      <c r="B66" s="45"/>
      <c r="C66" s="46"/>
      <c r="D66" s="46"/>
      <c r="E66" s="46"/>
      <c r="F66" s="46"/>
    </row>
    <row r="67" spans="2:6" x14ac:dyDescent="0.25">
      <c r="B67" s="45"/>
      <c r="C67" s="46"/>
      <c r="D67" s="46"/>
      <c r="E67" s="46"/>
      <c r="F67" s="46"/>
    </row>
    <row r="68" spans="2:6" x14ac:dyDescent="0.25">
      <c r="B68" s="45"/>
      <c r="C68" s="46"/>
      <c r="D68" s="46"/>
      <c r="E68" s="46"/>
      <c r="F68" s="46"/>
    </row>
    <row r="69" spans="2:6" x14ac:dyDescent="0.25">
      <c r="B69" s="45"/>
      <c r="C69" s="46"/>
      <c r="D69" s="46"/>
      <c r="E69" s="46"/>
      <c r="F69" s="46"/>
    </row>
    <row r="70" spans="2:6" x14ac:dyDescent="0.25">
      <c r="B70" s="45"/>
      <c r="C70" s="46"/>
      <c r="D70" s="46"/>
      <c r="E70" s="46"/>
      <c r="F70" s="46"/>
    </row>
    <row r="71" spans="2:6" x14ac:dyDescent="0.25">
      <c r="B71" s="45"/>
      <c r="C71" s="46"/>
      <c r="D71" s="46"/>
      <c r="E71" s="46"/>
      <c r="F71" s="46"/>
    </row>
    <row r="72" spans="2:6" x14ac:dyDescent="0.25">
      <c r="B72" s="45"/>
      <c r="C72" s="46"/>
      <c r="D72" s="46"/>
      <c r="E72" s="46"/>
      <c r="F72" s="46"/>
    </row>
    <row r="73" spans="2:6" x14ac:dyDescent="0.25">
      <c r="B73" s="45"/>
      <c r="C73" s="46"/>
      <c r="D73" s="46"/>
      <c r="E73" s="46"/>
      <c r="F73" s="46"/>
    </row>
    <row r="74" spans="2:6" x14ac:dyDescent="0.25">
      <c r="B74" s="45"/>
      <c r="C74" s="46"/>
      <c r="D74" s="46"/>
      <c r="E74" s="46"/>
      <c r="F74" s="46"/>
    </row>
    <row r="75" spans="2:6" x14ac:dyDescent="0.25">
      <c r="E75" s="44"/>
    </row>
  </sheetData>
  <mergeCells count="10">
    <mergeCell ref="B8:B10"/>
    <mergeCell ref="C9:D9"/>
    <mergeCell ref="K9:L9"/>
    <mergeCell ref="M9:N9"/>
    <mergeCell ref="C8:F8"/>
    <mergeCell ref="G8:J8"/>
    <mergeCell ref="K8:N8"/>
    <mergeCell ref="E9:F9"/>
    <mergeCell ref="G9:H9"/>
    <mergeCell ref="I9:J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horizontalDpi="4294967293" r:id="rId1"/>
  <headerFooter>
    <oddHeader>&amp;L&amp;G&amp;CStatistika tržišta osiguranja&amp;RMjesečni izvještaj</oddHeader>
    <oddFooter>&amp;CU izvještaj su uključeni podaci zaključno sa 31.05.2024. godine.</oddFooter>
  </headerFooter>
  <ignoredErrors>
    <ignoredError sqref="E11:M35 M36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T48"/>
  <sheetViews>
    <sheetView showGridLines="0" showRuler="0" view="pageLayout" zoomScale="70" zoomScaleNormal="65" zoomScalePageLayoutView="70" workbookViewId="0">
      <selection activeCell="C5" sqref="C5"/>
    </sheetView>
  </sheetViews>
  <sheetFormatPr defaultRowHeight="15" x14ac:dyDescent="0.25"/>
  <cols>
    <col min="1" max="1" width="4.28515625" customWidth="1"/>
    <col min="2" max="2" width="24" customWidth="1"/>
    <col min="3" max="3" width="13.5703125" customWidth="1"/>
    <col min="4" max="4" width="10.85546875" customWidth="1"/>
    <col min="5" max="5" width="13.5703125" customWidth="1"/>
    <col min="6" max="6" width="10.85546875" customWidth="1"/>
    <col min="7" max="7" width="13.5703125" customWidth="1"/>
    <col min="8" max="8" width="10.85546875" customWidth="1"/>
    <col min="9" max="9" width="13.5703125" customWidth="1"/>
    <col min="10" max="10" width="10.85546875" style="38" customWidth="1"/>
    <col min="11" max="11" width="13.5703125" customWidth="1"/>
    <col min="12" max="12" width="10.85546875" customWidth="1"/>
    <col min="13" max="13" width="13.5703125" customWidth="1"/>
    <col min="14" max="14" width="10.85546875" customWidth="1"/>
    <col min="15" max="15" width="11.140625" customWidth="1"/>
    <col min="16" max="17" width="8.7109375" customWidth="1"/>
    <col min="18" max="19" width="15.5703125" customWidth="1"/>
    <col min="20" max="20" width="10.28515625" customWidth="1"/>
    <col min="21" max="22" width="8.7109375" customWidth="1"/>
  </cols>
  <sheetData>
    <row r="5" spans="1:14" x14ac:dyDescent="0.25">
      <c r="C5" s="59" t="s">
        <v>50</v>
      </c>
      <c r="F5" s="1"/>
    </row>
    <row r="7" spans="1:14" ht="15.75" thickBot="1" x14ac:dyDescent="0.3">
      <c r="D7" s="3"/>
      <c r="E7" s="3"/>
      <c r="F7" s="3"/>
      <c r="G7" s="3"/>
      <c r="H7" s="3"/>
      <c r="I7" s="3"/>
      <c r="J7" s="39"/>
      <c r="K7" s="3"/>
      <c r="L7" s="3"/>
    </row>
    <row r="8" spans="1:14" ht="19.5" customHeight="1" x14ac:dyDescent="0.25">
      <c r="A8" s="4"/>
      <c r="B8" s="72" t="s">
        <v>7</v>
      </c>
      <c r="C8" s="77" t="s">
        <v>54</v>
      </c>
      <c r="D8" s="77"/>
      <c r="E8" s="78"/>
      <c r="F8" s="78"/>
      <c r="G8" s="77" t="s">
        <v>55</v>
      </c>
      <c r="H8" s="77"/>
      <c r="I8" s="77"/>
      <c r="J8" s="77"/>
      <c r="K8" s="77" t="s">
        <v>56</v>
      </c>
      <c r="L8" s="77"/>
      <c r="M8" s="77"/>
      <c r="N8" s="79"/>
    </row>
    <row r="9" spans="1:14" ht="19.5" customHeight="1" x14ac:dyDescent="0.25">
      <c r="A9" s="5"/>
      <c r="B9" s="73"/>
      <c r="C9" s="75" t="s">
        <v>47</v>
      </c>
      <c r="D9" s="75"/>
      <c r="E9" s="75" t="s">
        <v>20</v>
      </c>
      <c r="F9" s="75"/>
      <c r="G9" s="75" t="s">
        <v>47</v>
      </c>
      <c r="H9" s="75"/>
      <c r="I9" s="75" t="s">
        <v>20</v>
      </c>
      <c r="J9" s="75"/>
      <c r="K9" s="75" t="s">
        <v>47</v>
      </c>
      <c r="L9" s="75"/>
      <c r="M9" s="75" t="s">
        <v>20</v>
      </c>
      <c r="N9" s="76"/>
    </row>
    <row r="10" spans="1:14" ht="18.75" customHeight="1" thickBot="1" x14ac:dyDescent="0.3">
      <c r="A10" s="6"/>
      <c r="B10" s="74"/>
      <c r="C10" s="63" t="s">
        <v>69</v>
      </c>
      <c r="D10" s="53" t="s">
        <v>49</v>
      </c>
      <c r="E10" s="63" t="s">
        <v>69</v>
      </c>
      <c r="F10" s="7" t="s">
        <v>49</v>
      </c>
      <c r="G10" s="63" t="s">
        <v>69</v>
      </c>
      <c r="H10" s="53" t="s">
        <v>49</v>
      </c>
      <c r="I10" s="63" t="s">
        <v>69</v>
      </c>
      <c r="J10" s="7" t="s">
        <v>49</v>
      </c>
      <c r="K10" s="63" t="s">
        <v>69</v>
      </c>
      <c r="L10" s="53" t="s">
        <v>49</v>
      </c>
      <c r="M10" s="63" t="s">
        <v>69</v>
      </c>
      <c r="N10" s="11" t="s">
        <v>49</v>
      </c>
    </row>
    <row r="11" spans="1:14" x14ac:dyDescent="0.25">
      <c r="A11" s="42" t="s">
        <v>22</v>
      </c>
      <c r="B11" s="8" t="s">
        <v>51</v>
      </c>
      <c r="C11" s="50">
        <v>8860</v>
      </c>
      <c r="D11" s="31">
        <f t="shared" ref="D11:D21" si="0">C11/C$22*100</f>
        <v>16.447918020309281</v>
      </c>
      <c r="E11" s="51">
        <v>16958252</v>
      </c>
      <c r="F11" s="31">
        <f t="shared" ref="F11:F21" si="1">E11/E$22*100</f>
        <v>17.348246301785416</v>
      </c>
      <c r="G11" s="51">
        <v>180</v>
      </c>
      <c r="H11" s="64">
        <f t="shared" ref="H11:H21" si="2">G11/G$22*100</f>
        <v>2.5181869054280921</v>
      </c>
      <c r="I11" s="51">
        <v>1406547</v>
      </c>
      <c r="J11" s="31">
        <f t="shared" ref="J11:J21" si="3">I11/I$22*100</f>
        <v>3.5314810026730896</v>
      </c>
      <c r="K11" s="51">
        <f>C11+G11</f>
        <v>9040</v>
      </c>
      <c r="L11" s="64">
        <f t="shared" ref="L11:L21" si="4">K11/K$22*100</f>
        <v>14.816028845365894</v>
      </c>
      <c r="M11" s="51">
        <f>E11+I11</f>
        <v>18364799</v>
      </c>
      <c r="N11" s="31">
        <f t="shared" ref="N11:N21" si="5">M11/M$22*100</f>
        <v>13.348375308321589</v>
      </c>
    </row>
    <row r="12" spans="1:14" x14ac:dyDescent="0.25">
      <c r="A12" s="42" t="s">
        <v>23</v>
      </c>
      <c r="B12" s="69" t="s">
        <v>66</v>
      </c>
      <c r="C12" s="49">
        <v>12975</v>
      </c>
      <c r="D12" s="31">
        <f t="shared" si="0"/>
        <v>24.08710342138972</v>
      </c>
      <c r="E12" s="51">
        <v>23795476</v>
      </c>
      <c r="F12" s="31">
        <f t="shared" si="1"/>
        <v>24.342708111438821</v>
      </c>
      <c r="G12" s="51">
        <v>0</v>
      </c>
      <c r="H12" s="64">
        <f t="shared" si="2"/>
        <v>0</v>
      </c>
      <c r="I12" s="51">
        <v>0</v>
      </c>
      <c r="J12" s="31">
        <f t="shared" si="3"/>
        <v>0</v>
      </c>
      <c r="K12" s="51">
        <f t="shared" ref="K12:K21" si="6">C12+G12</f>
        <v>12975</v>
      </c>
      <c r="L12" s="64">
        <f t="shared" si="4"/>
        <v>21.265262640334345</v>
      </c>
      <c r="M12" s="51">
        <f t="shared" ref="M12:M21" si="7">E12+I12</f>
        <v>23795476</v>
      </c>
      <c r="N12" s="31">
        <f t="shared" si="5"/>
        <v>17.295639570471693</v>
      </c>
    </row>
    <row r="13" spans="1:14" x14ac:dyDescent="0.25">
      <c r="A13" s="42" t="s">
        <v>24</v>
      </c>
      <c r="B13" s="8" t="s">
        <v>0</v>
      </c>
      <c r="C13" s="49">
        <v>1503</v>
      </c>
      <c r="D13" s="31">
        <f t="shared" si="0"/>
        <v>2.7902055061540461</v>
      </c>
      <c r="E13" s="51">
        <v>3700841</v>
      </c>
      <c r="F13" s="31">
        <f t="shared" si="1"/>
        <v>3.785950414685773</v>
      </c>
      <c r="G13" s="51">
        <v>0</v>
      </c>
      <c r="H13" s="64">
        <f t="shared" si="2"/>
        <v>0</v>
      </c>
      <c r="I13" s="52">
        <v>0</v>
      </c>
      <c r="J13" s="31">
        <f t="shared" si="3"/>
        <v>0</v>
      </c>
      <c r="K13" s="51">
        <f t="shared" si="6"/>
        <v>1503</v>
      </c>
      <c r="L13" s="64">
        <f t="shared" si="4"/>
        <v>2.4633286896664752</v>
      </c>
      <c r="M13" s="51">
        <f t="shared" si="7"/>
        <v>3700841</v>
      </c>
      <c r="N13" s="31">
        <f t="shared" si="5"/>
        <v>2.6899403921831202</v>
      </c>
    </row>
    <row r="14" spans="1:14" x14ac:dyDescent="0.25">
      <c r="A14" s="42" t="s">
        <v>25</v>
      </c>
      <c r="B14" s="8" t="s">
        <v>67</v>
      </c>
      <c r="C14" s="49">
        <v>0</v>
      </c>
      <c r="D14" s="31">
        <f t="shared" si="0"/>
        <v>0</v>
      </c>
      <c r="E14" s="51">
        <v>0</v>
      </c>
      <c r="F14" s="31">
        <f t="shared" si="1"/>
        <v>0</v>
      </c>
      <c r="G14" s="51">
        <v>0</v>
      </c>
      <c r="H14" s="64">
        <f t="shared" si="2"/>
        <v>0</v>
      </c>
      <c r="I14" s="51">
        <v>0</v>
      </c>
      <c r="J14" s="31">
        <f t="shared" si="3"/>
        <v>0</v>
      </c>
      <c r="K14" s="51">
        <f t="shared" si="6"/>
        <v>0</v>
      </c>
      <c r="L14" s="64">
        <f t="shared" si="4"/>
        <v>0</v>
      </c>
      <c r="M14" s="51">
        <f t="shared" si="7"/>
        <v>0</v>
      </c>
      <c r="N14" s="31">
        <f t="shared" si="5"/>
        <v>0</v>
      </c>
    </row>
    <row r="15" spans="1:14" x14ac:dyDescent="0.25">
      <c r="A15" s="42" t="s">
        <v>26</v>
      </c>
      <c r="B15" s="8" t="s">
        <v>1</v>
      </c>
      <c r="C15" s="49">
        <v>3205</v>
      </c>
      <c r="D15" s="31">
        <f t="shared" si="0"/>
        <v>5.949839419310524</v>
      </c>
      <c r="E15" s="51">
        <v>8904677</v>
      </c>
      <c r="F15" s="31">
        <f t="shared" si="1"/>
        <v>9.109460682259213</v>
      </c>
      <c r="G15" s="51">
        <v>205</v>
      </c>
      <c r="H15" s="64">
        <f t="shared" si="2"/>
        <v>2.8679350867375488</v>
      </c>
      <c r="I15" s="52">
        <v>1799592</v>
      </c>
      <c r="J15" s="31">
        <f t="shared" si="3"/>
        <v>4.518316814555412</v>
      </c>
      <c r="K15" s="51">
        <f t="shared" si="6"/>
        <v>3410</v>
      </c>
      <c r="L15" s="64">
        <f t="shared" si="4"/>
        <v>5.5887896418913385</v>
      </c>
      <c r="M15" s="51">
        <f t="shared" si="7"/>
        <v>10704269</v>
      </c>
      <c r="N15" s="31">
        <f t="shared" si="5"/>
        <v>7.7803519664567098</v>
      </c>
    </row>
    <row r="16" spans="1:14" x14ac:dyDescent="0.25">
      <c r="A16" s="42" t="s">
        <v>27</v>
      </c>
      <c r="B16" s="8" t="s">
        <v>2</v>
      </c>
      <c r="C16" s="49">
        <v>6127</v>
      </c>
      <c r="D16" s="31">
        <f t="shared" si="0"/>
        <v>11.374310802532163</v>
      </c>
      <c r="E16" s="51">
        <v>12729588</v>
      </c>
      <c r="F16" s="31">
        <f t="shared" si="1"/>
        <v>13.022334374100113</v>
      </c>
      <c r="G16" s="51">
        <v>0</v>
      </c>
      <c r="H16" s="64">
        <f t="shared" si="2"/>
        <v>0</v>
      </c>
      <c r="I16" s="51">
        <v>0</v>
      </c>
      <c r="J16" s="31">
        <f t="shared" si="3"/>
        <v>0</v>
      </c>
      <c r="K16" s="51">
        <f t="shared" si="6"/>
        <v>6127</v>
      </c>
      <c r="L16" s="64">
        <f t="shared" si="4"/>
        <v>10.041793001720889</v>
      </c>
      <c r="M16" s="51">
        <f t="shared" si="7"/>
        <v>12729588</v>
      </c>
      <c r="N16" s="31">
        <f t="shared" si="5"/>
        <v>9.252446386388808</v>
      </c>
    </row>
    <row r="17" spans="1:20" x14ac:dyDescent="0.25">
      <c r="A17" s="42" t="s">
        <v>28</v>
      </c>
      <c r="B17" s="8" t="s">
        <v>3</v>
      </c>
      <c r="C17" s="50">
        <v>2095</v>
      </c>
      <c r="D17" s="31">
        <f t="shared" si="0"/>
        <v>3.8892086063823861</v>
      </c>
      <c r="E17" s="51">
        <v>4138318</v>
      </c>
      <c r="F17" s="31">
        <f t="shared" si="1"/>
        <v>4.2334882120581776</v>
      </c>
      <c r="G17" s="51">
        <v>1021</v>
      </c>
      <c r="H17" s="64">
        <f t="shared" si="2"/>
        <v>14.283715724678231</v>
      </c>
      <c r="I17" s="51">
        <v>10056600</v>
      </c>
      <c r="J17" s="31">
        <f t="shared" si="3"/>
        <v>25.249559276357065</v>
      </c>
      <c r="K17" s="51">
        <f t="shared" si="6"/>
        <v>3116</v>
      </c>
      <c r="L17" s="64">
        <f t="shared" si="4"/>
        <v>5.1069409161681554</v>
      </c>
      <c r="M17" s="51">
        <f t="shared" si="7"/>
        <v>14194918</v>
      </c>
      <c r="N17" s="31">
        <f t="shared" si="5"/>
        <v>10.317515205848411</v>
      </c>
    </row>
    <row r="18" spans="1:20" x14ac:dyDescent="0.25">
      <c r="A18" s="42" t="s">
        <v>29</v>
      </c>
      <c r="B18" s="8" t="s">
        <v>4</v>
      </c>
      <c r="C18" s="49">
        <v>5359</v>
      </c>
      <c r="D18" s="31">
        <f t="shared" si="0"/>
        <v>9.9485770508845857</v>
      </c>
      <c r="E18" s="51">
        <v>14676759</v>
      </c>
      <c r="F18" s="31">
        <f t="shared" si="1"/>
        <v>15.014285083388653</v>
      </c>
      <c r="G18" s="51">
        <v>335</v>
      </c>
      <c r="H18" s="64">
        <f t="shared" si="2"/>
        <v>4.6866256295467261</v>
      </c>
      <c r="I18" s="51">
        <v>1330868</v>
      </c>
      <c r="J18" s="31">
        <f t="shared" si="3"/>
        <v>3.3414703234698377</v>
      </c>
      <c r="K18" s="51">
        <f t="shared" si="6"/>
        <v>5694</v>
      </c>
      <c r="L18" s="64">
        <f t="shared" si="4"/>
        <v>9.332131443087766</v>
      </c>
      <c r="M18" s="51">
        <f t="shared" si="7"/>
        <v>16007627</v>
      </c>
      <c r="N18" s="31">
        <f t="shared" si="5"/>
        <v>11.635074960070186</v>
      </c>
    </row>
    <row r="19" spans="1:20" x14ac:dyDescent="0.25">
      <c r="A19" s="42" t="s">
        <v>30</v>
      </c>
      <c r="B19" s="8" t="s">
        <v>5</v>
      </c>
      <c r="C19" s="49">
        <v>4740</v>
      </c>
      <c r="D19" s="31">
        <f t="shared" si="0"/>
        <v>8.799450498449886</v>
      </c>
      <c r="E19" s="51">
        <v>6241917</v>
      </c>
      <c r="F19" s="31">
        <f t="shared" si="1"/>
        <v>6.3854643456944453</v>
      </c>
      <c r="G19" s="51">
        <v>2278</v>
      </c>
      <c r="H19" s="64">
        <f t="shared" si="2"/>
        <v>31.869054280917741</v>
      </c>
      <c r="I19" s="51">
        <v>5314174</v>
      </c>
      <c r="J19" s="31">
        <f t="shared" si="3"/>
        <v>13.342536385843676</v>
      </c>
      <c r="K19" s="51">
        <f t="shared" si="6"/>
        <v>7018</v>
      </c>
      <c r="L19" s="64">
        <f t="shared" si="4"/>
        <v>11.502089650086045</v>
      </c>
      <c r="M19" s="51">
        <f t="shared" si="7"/>
        <v>11556091</v>
      </c>
      <c r="N19" s="31">
        <f t="shared" si="5"/>
        <v>8.3994951300647145</v>
      </c>
    </row>
    <row r="20" spans="1:20" x14ac:dyDescent="0.25">
      <c r="A20" s="42" t="s">
        <v>31</v>
      </c>
      <c r="B20" s="8" t="s">
        <v>6</v>
      </c>
      <c r="C20" s="49">
        <v>8753</v>
      </c>
      <c r="D20" s="31">
        <f t="shared" si="0"/>
        <v>16.249280635639632</v>
      </c>
      <c r="E20" s="51">
        <v>6381683</v>
      </c>
      <c r="F20" s="31">
        <f t="shared" si="1"/>
        <v>6.5284445887416265</v>
      </c>
      <c r="G20" s="51">
        <v>1568</v>
      </c>
      <c r="H20" s="64">
        <f t="shared" si="2"/>
        <v>21.936205931729155</v>
      </c>
      <c r="I20" s="51">
        <v>10811487</v>
      </c>
      <c r="J20" s="31">
        <f t="shared" si="3"/>
        <v>27.144888120444659</v>
      </c>
      <c r="K20" s="51">
        <f t="shared" si="6"/>
        <v>10321</v>
      </c>
      <c r="L20" s="64">
        <f t="shared" si="4"/>
        <v>16.915512578874047</v>
      </c>
      <c r="M20" s="51">
        <f t="shared" si="7"/>
        <v>17193170</v>
      </c>
      <c r="N20" s="31">
        <f t="shared" si="5"/>
        <v>12.496781799777688</v>
      </c>
    </row>
    <row r="21" spans="1:20" x14ac:dyDescent="0.25">
      <c r="A21" s="42" t="s">
        <v>32</v>
      </c>
      <c r="B21" s="8" t="s">
        <v>57</v>
      </c>
      <c r="C21" s="49">
        <v>250</v>
      </c>
      <c r="D21" s="31">
        <f t="shared" si="0"/>
        <v>0.46410603894777874</v>
      </c>
      <c r="E21" s="20">
        <v>224456</v>
      </c>
      <c r="F21" s="31">
        <f t="shared" si="1"/>
        <v>0.22961788584775997</v>
      </c>
      <c r="G21" s="51">
        <v>1561</v>
      </c>
      <c r="H21" s="64">
        <f t="shared" si="2"/>
        <v>21.838276440962506</v>
      </c>
      <c r="I21" s="51">
        <v>9109546</v>
      </c>
      <c r="J21" s="31">
        <f t="shared" si="3"/>
        <v>22.87174807665626</v>
      </c>
      <c r="K21" s="51">
        <f t="shared" si="6"/>
        <v>1811</v>
      </c>
      <c r="L21" s="64">
        <f t="shared" si="4"/>
        <v>2.9681225928050479</v>
      </c>
      <c r="M21" s="51">
        <f t="shared" si="7"/>
        <v>9334002</v>
      </c>
      <c r="N21" s="31">
        <f t="shared" si="5"/>
        <v>6.784379280417081</v>
      </c>
    </row>
    <row r="22" spans="1:20" ht="15.75" thickBot="1" x14ac:dyDescent="0.3">
      <c r="A22" s="55"/>
      <c r="B22" s="56" t="s">
        <v>52</v>
      </c>
      <c r="C22" s="61">
        <f>SUM(C11:C21)</f>
        <v>53867</v>
      </c>
      <c r="D22" s="57">
        <f t="shared" ref="D22:N22" si="8">SUM(D11:D21)</f>
        <v>100</v>
      </c>
      <c r="E22" s="61">
        <f t="shared" si="8"/>
        <v>97751967</v>
      </c>
      <c r="F22" s="57">
        <f t="shared" si="8"/>
        <v>99.999999999999986</v>
      </c>
      <c r="G22" s="61">
        <f>SUM(G11:G21)</f>
        <v>7148</v>
      </c>
      <c r="H22" s="57">
        <f t="shared" si="8"/>
        <v>99.999999999999986</v>
      </c>
      <c r="I22" s="61">
        <f>SUM(I11:I21)</f>
        <v>39828814</v>
      </c>
      <c r="J22" s="58">
        <f t="shared" si="8"/>
        <v>100</v>
      </c>
      <c r="K22" s="70">
        <f t="shared" si="8"/>
        <v>61015</v>
      </c>
      <c r="L22" s="71">
        <f t="shared" si="8"/>
        <v>100</v>
      </c>
      <c r="M22" s="70">
        <f>SUM(M11:M21)</f>
        <v>137580781</v>
      </c>
      <c r="N22" s="58">
        <f t="shared" si="8"/>
        <v>100</v>
      </c>
    </row>
    <row r="23" spans="1:20" x14ac:dyDescent="0.25">
      <c r="M23" s="9"/>
    </row>
    <row r="25" spans="1:20" x14ac:dyDescent="0.25">
      <c r="B25" t="s">
        <v>58</v>
      </c>
      <c r="C25" s="21"/>
      <c r="D25" s="21"/>
      <c r="E25" s="14"/>
      <c r="F25" s="14"/>
      <c r="G25" s="14"/>
      <c r="H25" s="22"/>
      <c r="I25" s="22"/>
      <c r="J25" s="40"/>
      <c r="K25" s="23"/>
      <c r="L25" s="14"/>
      <c r="M25" s="22"/>
      <c r="N25" s="22"/>
      <c r="O25" s="14"/>
      <c r="P25" s="14"/>
      <c r="Q25" s="14"/>
      <c r="R25" s="22"/>
      <c r="S25" s="22"/>
      <c r="T25" s="14"/>
    </row>
    <row r="26" spans="1:20" x14ac:dyDescent="0.25">
      <c r="B26" t="s">
        <v>64</v>
      </c>
      <c r="C26" s="14"/>
      <c r="D26" s="25"/>
      <c r="E26" s="26"/>
      <c r="F26" s="14"/>
      <c r="G26" s="14"/>
      <c r="H26" s="14"/>
      <c r="I26" s="14"/>
      <c r="J26" s="40"/>
      <c r="K26" s="14"/>
      <c r="L26" s="14"/>
      <c r="M26" s="14"/>
      <c r="N26" s="14"/>
      <c r="O26" s="14"/>
      <c r="P26" s="14"/>
      <c r="Q26" s="14"/>
      <c r="R26" s="17"/>
      <c r="S26" s="17"/>
      <c r="T26" s="17"/>
    </row>
    <row r="27" spans="1:20" ht="15.75" x14ac:dyDescent="0.25">
      <c r="B27" t="s">
        <v>65</v>
      </c>
      <c r="C27" s="50"/>
      <c r="D27" s="15"/>
      <c r="E27" s="51"/>
      <c r="F27" s="17"/>
      <c r="G27" s="14"/>
      <c r="H27" s="27"/>
      <c r="I27" s="27"/>
      <c r="J27" s="41"/>
      <c r="K27" s="16"/>
      <c r="L27" s="17"/>
      <c r="M27" s="27"/>
      <c r="N27" s="14"/>
      <c r="O27" s="14"/>
      <c r="P27" s="14"/>
      <c r="Q27" s="14"/>
      <c r="R27" s="25"/>
      <c r="S27" s="25"/>
      <c r="T27" s="14"/>
    </row>
    <row r="28" spans="1:20" x14ac:dyDescent="0.25">
      <c r="B28" s="18"/>
      <c r="C28" s="49"/>
      <c r="D28" s="15"/>
      <c r="E28" s="51"/>
      <c r="F28" s="17"/>
      <c r="G28" s="14"/>
      <c r="H28" s="14"/>
      <c r="I28" s="15"/>
      <c r="J28" s="40"/>
      <c r="K28" s="16"/>
      <c r="L28" s="17"/>
      <c r="M28" s="14"/>
      <c r="N28" s="14"/>
      <c r="O28" s="14"/>
      <c r="P28" s="14"/>
      <c r="Q28" s="14"/>
      <c r="R28" s="14"/>
      <c r="S28" s="14"/>
      <c r="T28" s="14"/>
    </row>
    <row r="29" spans="1:20" x14ac:dyDescent="0.25">
      <c r="B29" s="18"/>
      <c r="C29" s="49"/>
      <c r="D29" s="15"/>
      <c r="E29" s="51"/>
      <c r="F29" s="17"/>
      <c r="G29" s="14"/>
      <c r="H29" s="24"/>
      <c r="I29" s="15"/>
      <c r="J29" s="40"/>
      <c r="K29" s="16"/>
      <c r="L29" s="17"/>
      <c r="M29" s="14"/>
      <c r="N29" s="14"/>
      <c r="O29" s="14"/>
      <c r="P29" s="14"/>
      <c r="Q29" s="14"/>
      <c r="R29" s="14"/>
      <c r="S29" s="28"/>
      <c r="T29" s="26"/>
    </row>
    <row r="30" spans="1:20" x14ac:dyDescent="0.25">
      <c r="B30" s="18"/>
      <c r="C30" s="49"/>
      <c r="D30" s="15"/>
      <c r="E30" s="51"/>
      <c r="F30" s="17"/>
      <c r="G30" s="14"/>
      <c r="H30" s="18"/>
      <c r="I30" s="15"/>
      <c r="J30" s="15"/>
      <c r="K30" s="17"/>
      <c r="L30" s="17"/>
      <c r="M30" s="14"/>
      <c r="N30" s="14"/>
      <c r="O30" s="14"/>
      <c r="P30" s="14"/>
      <c r="Q30" s="14"/>
      <c r="R30" s="14"/>
      <c r="S30" s="14"/>
      <c r="T30" s="14"/>
    </row>
    <row r="31" spans="1:20" x14ac:dyDescent="0.25">
      <c r="B31" s="18"/>
      <c r="C31" s="49"/>
      <c r="D31" s="15"/>
      <c r="E31" s="51"/>
      <c r="F31" s="17"/>
      <c r="G31" s="14"/>
      <c r="H31" s="18"/>
      <c r="I31" s="15"/>
      <c r="J31" s="15"/>
      <c r="K31" s="17"/>
      <c r="L31" s="17"/>
      <c r="M31" s="14"/>
      <c r="N31" s="14"/>
      <c r="O31" s="14"/>
      <c r="P31" s="14"/>
      <c r="Q31" s="14"/>
      <c r="R31" s="14"/>
      <c r="S31" s="14"/>
      <c r="T31" s="14"/>
    </row>
    <row r="32" spans="1:20" x14ac:dyDescent="0.25">
      <c r="B32" s="18"/>
      <c r="C32" s="49"/>
      <c r="D32" s="15"/>
      <c r="E32" s="51"/>
      <c r="F32" s="17"/>
      <c r="G32" s="14"/>
      <c r="H32" s="18"/>
      <c r="I32" s="15"/>
      <c r="J32" s="15"/>
      <c r="K32" s="17"/>
      <c r="L32" s="17"/>
      <c r="M32" s="14"/>
      <c r="N32" s="14"/>
      <c r="O32" s="14"/>
      <c r="P32" s="14"/>
      <c r="Q32" s="14"/>
      <c r="R32" s="14"/>
      <c r="S32" s="14"/>
      <c r="T32" s="14"/>
    </row>
    <row r="33" spans="2:20" x14ac:dyDescent="0.25">
      <c r="B33" s="18"/>
      <c r="C33" s="50"/>
      <c r="D33" s="15"/>
      <c r="E33" s="51"/>
      <c r="F33" s="17"/>
      <c r="G33" s="14"/>
      <c r="H33" s="18"/>
      <c r="I33" s="15"/>
      <c r="J33" s="15"/>
      <c r="K33" s="17"/>
      <c r="L33" s="17"/>
      <c r="M33" s="14"/>
      <c r="N33" s="14"/>
      <c r="O33" s="14"/>
      <c r="P33" s="14"/>
      <c r="Q33" s="14"/>
      <c r="R33" s="14"/>
      <c r="S33" s="14"/>
      <c r="T33" s="14"/>
    </row>
    <row r="34" spans="2:20" x14ac:dyDescent="0.25">
      <c r="B34" s="18"/>
      <c r="C34" s="49"/>
      <c r="D34" s="15"/>
      <c r="E34" s="51"/>
      <c r="F34" s="17"/>
      <c r="G34" s="14"/>
      <c r="H34" s="18"/>
      <c r="I34" s="15"/>
      <c r="J34" s="15"/>
      <c r="K34" s="17"/>
      <c r="L34" s="17"/>
      <c r="M34" s="14"/>
      <c r="N34" s="14"/>
      <c r="O34" s="14"/>
      <c r="P34" s="14"/>
      <c r="Q34" s="14"/>
      <c r="R34" s="14"/>
      <c r="S34" s="14"/>
      <c r="T34" s="14"/>
    </row>
    <row r="35" spans="2:20" x14ac:dyDescent="0.25">
      <c r="B35" s="18"/>
      <c r="C35" s="49"/>
      <c r="D35" s="15"/>
      <c r="E35" s="51"/>
      <c r="F35" s="17"/>
      <c r="G35" s="14"/>
      <c r="H35" s="18"/>
      <c r="I35" s="15"/>
      <c r="J35" s="15"/>
      <c r="K35" s="17"/>
      <c r="L35" s="17"/>
      <c r="M35" s="14"/>
      <c r="N35" s="14"/>
      <c r="O35" s="14"/>
      <c r="P35" s="14"/>
      <c r="Q35" s="14"/>
      <c r="R35" s="14"/>
      <c r="S35" s="14"/>
      <c r="T35" s="14"/>
    </row>
    <row r="36" spans="2:20" x14ac:dyDescent="0.25">
      <c r="B36" s="18"/>
      <c r="C36" s="49"/>
      <c r="D36" s="15"/>
      <c r="E36" s="51"/>
      <c r="F36" s="17"/>
      <c r="G36" s="14"/>
      <c r="H36" s="18"/>
      <c r="I36" s="15"/>
      <c r="J36" s="15"/>
      <c r="K36" s="17"/>
      <c r="L36" s="17"/>
      <c r="M36" s="14"/>
      <c r="N36" s="14"/>
      <c r="O36" s="14"/>
      <c r="P36" s="14"/>
      <c r="Q36" s="14"/>
      <c r="R36" s="14"/>
      <c r="S36" s="14"/>
      <c r="T36" s="14"/>
    </row>
    <row r="37" spans="2:20" x14ac:dyDescent="0.25">
      <c r="B37" s="18"/>
      <c r="C37" s="49"/>
      <c r="D37" s="15"/>
      <c r="E37" s="20"/>
      <c r="F37" s="17"/>
      <c r="G37" s="14"/>
      <c r="H37" s="18"/>
      <c r="I37" s="15"/>
      <c r="J37" s="40"/>
      <c r="K37" s="14"/>
      <c r="L37" s="14"/>
      <c r="M37" s="14"/>
      <c r="N37" s="14"/>
      <c r="O37" s="14"/>
      <c r="P37" s="14"/>
      <c r="Q37" s="14"/>
      <c r="R37" s="14"/>
      <c r="S37" s="14"/>
      <c r="T37" s="14"/>
    </row>
    <row r="38" spans="2:20" x14ac:dyDescent="0.25">
      <c r="B38" s="18"/>
      <c r="C38" s="15"/>
      <c r="D38" s="15"/>
      <c r="E38" s="17"/>
      <c r="F38" s="17"/>
      <c r="G38" s="14"/>
      <c r="H38" s="18"/>
      <c r="I38" s="15"/>
      <c r="J38" s="40"/>
      <c r="K38" s="14"/>
      <c r="L38" s="14"/>
      <c r="M38" s="14"/>
      <c r="N38" s="14"/>
      <c r="O38" s="14"/>
      <c r="P38" s="14"/>
      <c r="Q38" s="14"/>
      <c r="R38" s="14"/>
      <c r="S38" s="14"/>
      <c r="T38" s="14"/>
    </row>
    <row r="39" spans="2:20" x14ac:dyDescent="0.25">
      <c r="B39" s="18"/>
      <c r="C39" s="15"/>
      <c r="D39" s="15"/>
      <c r="E39" s="17"/>
      <c r="F39" s="17"/>
      <c r="G39" s="14"/>
      <c r="H39" s="18"/>
      <c r="I39" s="15"/>
      <c r="J39" s="40"/>
      <c r="K39" s="14"/>
      <c r="L39" s="14"/>
      <c r="M39" s="14"/>
      <c r="N39" s="14"/>
      <c r="O39" s="14"/>
      <c r="P39" s="14"/>
      <c r="Q39" s="14"/>
      <c r="R39" s="14"/>
      <c r="S39" s="14"/>
      <c r="T39" s="14"/>
    </row>
    <row r="40" spans="2:20" x14ac:dyDescent="0.25">
      <c r="B40" s="29"/>
      <c r="C40" s="14"/>
      <c r="D40" s="14"/>
      <c r="E40" s="26"/>
      <c r="F40" s="14"/>
      <c r="G40" s="14"/>
      <c r="H40" s="29"/>
      <c r="I40" s="15"/>
      <c r="J40" s="40"/>
      <c r="K40" s="14"/>
      <c r="L40" s="14"/>
      <c r="M40" s="14"/>
      <c r="N40" s="14"/>
      <c r="O40" s="14"/>
      <c r="P40" s="14"/>
      <c r="Q40" s="14"/>
      <c r="R40" s="14"/>
      <c r="S40" s="14"/>
      <c r="T40" s="14"/>
    </row>
    <row r="41" spans="2:20" x14ac:dyDescent="0.25">
      <c r="B41" s="30"/>
      <c r="C41" s="15"/>
      <c r="D41" s="15"/>
      <c r="E41" s="15"/>
      <c r="F41" s="15"/>
      <c r="G41" s="14"/>
      <c r="H41" s="18"/>
      <c r="I41" s="15"/>
      <c r="J41" s="15"/>
      <c r="K41" s="17"/>
      <c r="L41" s="17"/>
      <c r="M41" s="14"/>
      <c r="N41" s="14"/>
      <c r="O41" s="14"/>
      <c r="P41" s="14"/>
      <c r="Q41" s="14"/>
      <c r="R41" s="14"/>
      <c r="S41" s="14"/>
      <c r="T41" s="14"/>
    </row>
    <row r="42" spans="2:20" x14ac:dyDescent="0.25">
      <c r="B42" s="30"/>
      <c r="C42" s="15"/>
      <c r="D42" s="15"/>
      <c r="E42" s="15"/>
      <c r="F42" s="15"/>
      <c r="G42" s="14"/>
      <c r="H42" s="18"/>
      <c r="I42" s="15"/>
      <c r="J42" s="15"/>
      <c r="K42" s="17"/>
      <c r="L42" s="17"/>
      <c r="M42" s="14"/>
      <c r="N42" s="14"/>
      <c r="O42" s="14"/>
      <c r="P42" s="14"/>
      <c r="Q42" s="14"/>
      <c r="R42" s="14"/>
      <c r="S42" s="14"/>
      <c r="T42" s="14"/>
    </row>
    <row r="43" spans="2:20" x14ac:dyDescent="0.25">
      <c r="B43" s="30"/>
      <c r="C43" s="15"/>
      <c r="D43" s="15"/>
      <c r="E43" s="15"/>
      <c r="F43" s="15"/>
      <c r="G43" s="14"/>
      <c r="H43" s="18"/>
      <c r="I43" s="15"/>
      <c r="J43" s="15"/>
      <c r="K43" s="17"/>
      <c r="L43" s="17"/>
      <c r="M43" s="14"/>
      <c r="N43" s="14"/>
      <c r="O43" s="14"/>
      <c r="P43" s="14"/>
      <c r="Q43" s="14"/>
      <c r="R43" s="14"/>
      <c r="S43" s="14"/>
      <c r="T43" s="14"/>
    </row>
    <row r="44" spans="2:20" x14ac:dyDescent="0.25">
      <c r="B44" s="30"/>
      <c r="C44" s="15"/>
      <c r="D44" s="15"/>
      <c r="E44" s="15"/>
      <c r="F44" s="15"/>
      <c r="G44" s="14"/>
      <c r="H44" s="18"/>
      <c r="I44" s="15"/>
      <c r="J44" s="15"/>
      <c r="K44" s="17"/>
      <c r="L44" s="17"/>
      <c r="M44" s="14"/>
      <c r="N44" s="14"/>
      <c r="O44" s="14"/>
      <c r="P44" s="14"/>
      <c r="Q44" s="14"/>
      <c r="R44" s="14"/>
      <c r="S44" s="14"/>
      <c r="T44" s="14"/>
    </row>
    <row r="45" spans="2:20" x14ac:dyDescent="0.25">
      <c r="B45" s="30"/>
      <c r="C45" s="15"/>
      <c r="D45" s="15"/>
      <c r="E45" s="15"/>
      <c r="F45" s="15"/>
      <c r="G45" s="14"/>
      <c r="H45" s="18"/>
      <c r="I45" s="15"/>
      <c r="J45" s="15"/>
      <c r="K45" s="17"/>
      <c r="L45" s="17"/>
      <c r="M45" s="14"/>
      <c r="N45" s="14"/>
      <c r="O45" s="14"/>
      <c r="P45" s="14"/>
      <c r="Q45" s="14"/>
      <c r="R45" s="14"/>
      <c r="S45" s="14"/>
      <c r="T45" s="14"/>
    </row>
    <row r="46" spans="2:20" x14ac:dyDescent="0.25">
      <c r="B46" s="30"/>
      <c r="C46" s="15"/>
      <c r="D46" s="15"/>
      <c r="E46" s="15"/>
      <c r="F46" s="15"/>
      <c r="G46" s="14"/>
      <c r="H46" s="18"/>
      <c r="I46" s="15"/>
      <c r="J46" s="15"/>
      <c r="K46" s="17"/>
      <c r="L46" s="17"/>
      <c r="M46" s="14"/>
      <c r="N46" s="14"/>
      <c r="O46" s="14"/>
      <c r="P46" s="14"/>
      <c r="Q46" s="14"/>
      <c r="R46" s="14"/>
      <c r="S46" s="14"/>
      <c r="T46" s="14"/>
    </row>
    <row r="47" spans="2:20" x14ac:dyDescent="0.25">
      <c r="B47" s="30"/>
      <c r="C47" s="15"/>
      <c r="D47" s="15"/>
      <c r="E47" s="15"/>
      <c r="F47" s="15"/>
      <c r="G47" s="14"/>
      <c r="H47" s="18"/>
      <c r="I47" s="15"/>
      <c r="J47" s="15"/>
      <c r="K47" s="17"/>
      <c r="L47" s="17"/>
      <c r="M47" s="14"/>
      <c r="N47" s="14"/>
      <c r="O47" s="14"/>
      <c r="P47" s="14"/>
      <c r="Q47" s="14"/>
      <c r="R47" s="14"/>
      <c r="S47" s="14"/>
      <c r="T47" s="14"/>
    </row>
    <row r="48" spans="2:20" x14ac:dyDescent="0.25">
      <c r="B48" s="14"/>
      <c r="C48" s="14"/>
      <c r="D48" s="14"/>
      <c r="E48" s="14"/>
      <c r="F48" s="14"/>
      <c r="G48" s="14"/>
      <c r="H48" s="14"/>
      <c r="I48" s="14"/>
      <c r="J48" s="40"/>
      <c r="K48" s="14"/>
      <c r="L48" s="14"/>
      <c r="M48" s="14"/>
      <c r="N48" s="14"/>
      <c r="O48" s="14"/>
      <c r="P48" s="14"/>
      <c r="Q48" s="14"/>
      <c r="R48" s="14"/>
      <c r="S48" s="14"/>
      <c r="T48" s="14"/>
    </row>
  </sheetData>
  <mergeCells count="10">
    <mergeCell ref="B8:B10"/>
    <mergeCell ref="C9:D9"/>
    <mergeCell ref="K9:L9"/>
    <mergeCell ref="M9:N9"/>
    <mergeCell ref="C8:F8"/>
    <mergeCell ref="G8:J8"/>
    <mergeCell ref="K8:N8"/>
    <mergeCell ref="E9:F9"/>
    <mergeCell ref="G9:H9"/>
    <mergeCell ref="I9:J9"/>
  </mergeCells>
  <dataValidations count="1">
    <dataValidation type="decimal" allowBlank="1" showInputMessage="1" showErrorMessage="1" errorTitle="Microsoft Excel" error="Neočekivana vrsta podatka!_x000a_Mollimo unesite broj." sqref="K30:L36 E12:E15 L27:L29 K41:L47 R26:T26 F27:F39 E38:E39 E28:E31" xr:uid="{00000000-0002-0000-01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&amp;L&amp;G&amp;CStatistika tržišta osiguranja&amp;RMjesečni izvještaj</oddHeader>
    <oddFooter>&amp;CU izvještaj su uključeni podaci zaključno sa 31.05.2024. godine.</oddFooter>
  </headerFooter>
  <ignoredErrors>
    <ignoredError sqref="M11:M21 L11:L21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N45"/>
  <sheetViews>
    <sheetView showGridLines="0" showRuler="0" view="pageLayout" zoomScale="70" zoomScaleNormal="70" zoomScalePageLayoutView="70" workbookViewId="0">
      <selection activeCell="C5" sqref="C5"/>
    </sheetView>
  </sheetViews>
  <sheetFormatPr defaultRowHeight="15" x14ac:dyDescent="0.25"/>
  <cols>
    <col min="1" max="1" width="4.140625" customWidth="1"/>
    <col min="2" max="2" width="24" customWidth="1"/>
    <col min="3" max="3" width="13.5703125" customWidth="1"/>
    <col min="4" max="4" width="10.85546875" customWidth="1"/>
    <col min="5" max="5" width="15.140625" customWidth="1"/>
    <col min="6" max="6" width="10.85546875" customWidth="1"/>
    <col min="7" max="7" width="13.5703125" customWidth="1"/>
    <col min="8" max="8" width="10.85546875" customWidth="1"/>
    <col min="9" max="9" width="12.85546875" customWidth="1"/>
    <col min="10" max="10" width="10.85546875" customWidth="1"/>
    <col min="11" max="11" width="13.5703125" customWidth="1"/>
    <col min="12" max="12" width="10.85546875" customWidth="1"/>
    <col min="13" max="13" width="12.85546875" customWidth="1"/>
    <col min="14" max="14" width="10.85546875" customWidth="1"/>
    <col min="15" max="15" width="14.5703125" customWidth="1"/>
  </cols>
  <sheetData>
    <row r="5" spans="1:14" x14ac:dyDescent="0.25">
      <c r="C5" s="59" t="s">
        <v>68</v>
      </c>
    </row>
    <row r="7" spans="1:14" ht="15.75" thickBot="1" x14ac:dyDescent="0.3">
      <c r="C7" s="3"/>
      <c r="D7" s="3"/>
      <c r="E7" s="3"/>
      <c r="F7" s="3"/>
    </row>
    <row r="8" spans="1:14" ht="19.5" customHeight="1" x14ac:dyDescent="0.25">
      <c r="A8" s="4"/>
      <c r="B8" s="72" t="s">
        <v>7</v>
      </c>
      <c r="C8" s="77" t="s">
        <v>54</v>
      </c>
      <c r="D8" s="77"/>
      <c r="E8" s="78"/>
      <c r="F8" s="78"/>
      <c r="G8" s="77" t="s">
        <v>55</v>
      </c>
      <c r="H8" s="77"/>
      <c r="I8" s="77"/>
      <c r="J8" s="77"/>
      <c r="K8" s="77" t="s">
        <v>56</v>
      </c>
      <c r="L8" s="77"/>
      <c r="M8" s="77"/>
      <c r="N8" s="79"/>
    </row>
    <row r="9" spans="1:14" ht="19.5" customHeight="1" x14ac:dyDescent="0.25">
      <c r="A9" s="5"/>
      <c r="B9" s="73"/>
      <c r="C9" s="75" t="s">
        <v>47</v>
      </c>
      <c r="D9" s="75"/>
      <c r="E9" s="75" t="s">
        <v>20</v>
      </c>
      <c r="F9" s="75"/>
      <c r="G9" s="75" t="s">
        <v>47</v>
      </c>
      <c r="H9" s="75"/>
      <c r="I9" s="75" t="s">
        <v>20</v>
      </c>
      <c r="J9" s="75"/>
      <c r="K9" s="75" t="s">
        <v>47</v>
      </c>
      <c r="L9" s="75"/>
      <c r="M9" s="75" t="s">
        <v>20</v>
      </c>
      <c r="N9" s="76"/>
    </row>
    <row r="10" spans="1:14" ht="18.75" customHeight="1" thickBot="1" x14ac:dyDescent="0.3">
      <c r="A10" s="6"/>
      <c r="B10" s="74"/>
      <c r="C10" s="63" t="s">
        <v>69</v>
      </c>
      <c r="D10" s="53" t="s">
        <v>49</v>
      </c>
      <c r="E10" s="67" t="s">
        <v>69</v>
      </c>
      <c r="F10" s="7" t="s">
        <v>49</v>
      </c>
      <c r="G10" s="67" t="s">
        <v>69</v>
      </c>
      <c r="H10" s="53" t="s">
        <v>49</v>
      </c>
      <c r="I10" s="67" t="s">
        <v>69</v>
      </c>
      <c r="J10" s="7" t="s">
        <v>49</v>
      </c>
      <c r="K10" s="67" t="s">
        <v>69</v>
      </c>
      <c r="L10" s="53" t="s">
        <v>49</v>
      </c>
      <c r="M10" s="67" t="s">
        <v>69</v>
      </c>
      <c r="N10" s="11" t="s">
        <v>49</v>
      </c>
    </row>
    <row r="11" spans="1:14" x14ac:dyDescent="0.25">
      <c r="A11" s="54" t="s">
        <v>22</v>
      </c>
      <c r="B11" s="10" t="s">
        <v>9</v>
      </c>
      <c r="C11" s="50">
        <v>825</v>
      </c>
      <c r="D11" s="31">
        <f>C11/C$25*100</f>
        <v>5.8581268195696934</v>
      </c>
      <c r="E11" s="50">
        <v>2627544.4900000002</v>
      </c>
      <c r="F11" s="31">
        <f t="shared" ref="F11:F24" si="0">E11/E$25*100</f>
        <v>6.790139903244893</v>
      </c>
      <c r="G11" s="51">
        <v>0</v>
      </c>
      <c r="H11" s="64">
        <f t="shared" ref="H11:H24" si="1">G11/G$25*100</f>
        <v>0</v>
      </c>
      <c r="I11" s="62">
        <v>0</v>
      </c>
      <c r="J11" s="31">
        <f t="shared" ref="J11:J24" si="2">I11/I$25*100</f>
        <v>0</v>
      </c>
      <c r="K11" s="51">
        <f>C11+G11</f>
        <v>825</v>
      </c>
      <c r="L11" s="64">
        <f t="shared" ref="L11:L24" si="3">K11/K$25*100</f>
        <v>5.4868316041500398</v>
      </c>
      <c r="M11" s="51">
        <f t="shared" ref="M11:M24" si="4">E11+I11</f>
        <v>2627544.4900000002</v>
      </c>
      <c r="N11" s="31">
        <f t="shared" ref="N11:N24" si="5">M11/M$25*100</f>
        <v>5.8754678854377946</v>
      </c>
    </row>
    <row r="12" spans="1:14" x14ac:dyDescent="0.25">
      <c r="A12" s="54" t="s">
        <v>23</v>
      </c>
      <c r="B12" s="10" t="s">
        <v>10</v>
      </c>
      <c r="C12" s="49">
        <v>1491</v>
      </c>
      <c r="D12" s="31">
        <f t="shared" ref="D12:D24" si="6">C12/C$25*100</f>
        <v>10.58723283391323</v>
      </c>
      <c r="E12" s="49">
        <v>4197014.5</v>
      </c>
      <c r="F12" s="31">
        <f t="shared" si="0"/>
        <v>10.84598785649769</v>
      </c>
      <c r="G12" s="51">
        <v>0</v>
      </c>
      <c r="H12" s="64">
        <f t="shared" si="1"/>
        <v>0</v>
      </c>
      <c r="I12" s="62">
        <v>0</v>
      </c>
      <c r="J12" s="31">
        <f t="shared" si="2"/>
        <v>0</v>
      </c>
      <c r="K12" s="51">
        <f t="shared" ref="K12:K22" si="7">C12+G12</f>
        <v>1491</v>
      </c>
      <c r="L12" s="64">
        <f t="shared" si="3"/>
        <v>9.9162011173184368</v>
      </c>
      <c r="M12" s="51">
        <f t="shared" si="4"/>
        <v>4197014.5</v>
      </c>
      <c r="N12" s="31">
        <f t="shared" si="5"/>
        <v>9.3849691235739119</v>
      </c>
    </row>
    <row r="13" spans="1:14" x14ac:dyDescent="0.25">
      <c r="A13" s="54" t="s">
        <v>24</v>
      </c>
      <c r="B13" s="10" t="s">
        <v>11</v>
      </c>
      <c r="C13" s="49">
        <v>2273</v>
      </c>
      <c r="D13" s="31">
        <f t="shared" si="6"/>
        <v>16.140026982887168</v>
      </c>
      <c r="E13" s="49">
        <v>6228863.0300000003</v>
      </c>
      <c r="F13" s="31">
        <f t="shared" si="0"/>
        <v>16.096721320159226</v>
      </c>
      <c r="G13" s="51">
        <v>0</v>
      </c>
      <c r="H13" s="64">
        <f t="shared" si="1"/>
        <v>0</v>
      </c>
      <c r="I13" s="62">
        <v>0</v>
      </c>
      <c r="J13" s="31">
        <f t="shared" si="2"/>
        <v>0</v>
      </c>
      <c r="K13" s="51">
        <f t="shared" si="7"/>
        <v>2273</v>
      </c>
      <c r="L13" s="64">
        <f t="shared" si="3"/>
        <v>15.117052407555201</v>
      </c>
      <c r="M13" s="51">
        <f t="shared" si="4"/>
        <v>6228863.0300000003</v>
      </c>
      <c r="N13" s="31">
        <f t="shared" si="5"/>
        <v>13.928397724506562</v>
      </c>
    </row>
    <row r="14" spans="1:14" x14ac:dyDescent="0.25">
      <c r="A14" s="54" t="s">
        <v>25</v>
      </c>
      <c r="B14" s="10" t="s">
        <v>19</v>
      </c>
      <c r="C14" s="49">
        <v>415</v>
      </c>
      <c r="D14" s="31">
        <f t="shared" si="6"/>
        <v>2.9468153092380884</v>
      </c>
      <c r="E14" s="49">
        <v>1790796.67</v>
      </c>
      <c r="F14" s="31">
        <f t="shared" si="0"/>
        <v>4.6278036295267739</v>
      </c>
      <c r="G14" s="51">
        <v>0</v>
      </c>
      <c r="H14" s="64">
        <f t="shared" si="1"/>
        <v>0</v>
      </c>
      <c r="I14" s="62">
        <v>0</v>
      </c>
      <c r="J14" s="31">
        <f t="shared" si="2"/>
        <v>0</v>
      </c>
      <c r="K14" s="51">
        <f t="shared" si="7"/>
        <v>415</v>
      </c>
      <c r="L14" s="64">
        <f t="shared" si="3"/>
        <v>2.7600425645118385</v>
      </c>
      <c r="M14" s="51">
        <f t="shared" si="4"/>
        <v>1790796.67</v>
      </c>
      <c r="N14" s="31">
        <f t="shared" si="5"/>
        <v>4.0044111009263794</v>
      </c>
    </row>
    <row r="15" spans="1:14" x14ac:dyDescent="0.25">
      <c r="A15" s="54" t="s">
        <v>26</v>
      </c>
      <c r="B15" s="10" t="s">
        <v>13</v>
      </c>
      <c r="C15" s="49">
        <v>601</v>
      </c>
      <c r="D15" s="31">
        <f t="shared" si="6"/>
        <v>4.2675566285592561</v>
      </c>
      <c r="E15" s="49">
        <v>2069216.74</v>
      </c>
      <c r="F15" s="31">
        <f t="shared" si="0"/>
        <v>5.3473009527371742</v>
      </c>
      <c r="G15" s="51">
        <v>834</v>
      </c>
      <c r="H15" s="64">
        <f>G15/G$25*100</f>
        <v>87.513116474291706</v>
      </c>
      <c r="I15" s="62">
        <v>5359127</v>
      </c>
      <c r="J15" s="31">
        <f>I15/I$25*100</f>
        <v>88.961011797554164</v>
      </c>
      <c r="K15" s="51">
        <f>C15+G15</f>
        <v>1435</v>
      </c>
      <c r="L15" s="64">
        <f t="shared" si="3"/>
        <v>9.5437616387337059</v>
      </c>
      <c r="M15" s="51">
        <f>E15+I15</f>
        <v>7428343.7400000002</v>
      </c>
      <c r="N15" s="31">
        <f t="shared" si="5"/>
        <v>16.610563685017897</v>
      </c>
    </row>
    <row r="16" spans="1:14" x14ac:dyDescent="0.25">
      <c r="A16" s="54" t="s">
        <v>27</v>
      </c>
      <c r="B16" s="10" t="s">
        <v>14</v>
      </c>
      <c r="C16" s="49">
        <v>337</v>
      </c>
      <c r="D16" s="31">
        <f t="shared" si="6"/>
        <v>2.3929560462969537</v>
      </c>
      <c r="E16" s="49">
        <v>964212.06</v>
      </c>
      <c r="F16" s="31">
        <f t="shared" si="0"/>
        <v>2.4917312756123722</v>
      </c>
      <c r="G16" s="51">
        <v>0</v>
      </c>
      <c r="H16" s="64">
        <f t="shared" si="1"/>
        <v>0</v>
      </c>
      <c r="I16" s="62">
        <v>0</v>
      </c>
      <c r="J16" s="31">
        <f t="shared" si="2"/>
        <v>0</v>
      </c>
      <c r="K16" s="51">
        <f t="shared" si="7"/>
        <v>337</v>
      </c>
      <c r="L16" s="64">
        <f t="shared" si="3"/>
        <v>2.2412875764831073</v>
      </c>
      <c r="M16" s="51">
        <f t="shared" si="4"/>
        <v>964212.06</v>
      </c>
      <c r="N16" s="31">
        <f t="shared" si="5"/>
        <v>2.1560803308345959</v>
      </c>
    </row>
    <row r="17" spans="1:14" x14ac:dyDescent="0.25">
      <c r="A17" s="54" t="s">
        <v>28</v>
      </c>
      <c r="B17" s="10" t="s">
        <v>15</v>
      </c>
      <c r="C17" s="50">
        <v>1304</v>
      </c>
      <c r="D17" s="31">
        <f t="shared" si="6"/>
        <v>9.2593907548107648</v>
      </c>
      <c r="E17" s="50">
        <v>3399641.66</v>
      </c>
      <c r="F17" s="31">
        <f t="shared" si="0"/>
        <v>8.785404997005287</v>
      </c>
      <c r="G17" s="51">
        <v>0</v>
      </c>
      <c r="H17" s="64">
        <f t="shared" si="1"/>
        <v>0</v>
      </c>
      <c r="I17" s="62">
        <v>0</v>
      </c>
      <c r="J17" s="31">
        <f t="shared" si="2"/>
        <v>0</v>
      </c>
      <c r="K17" s="51">
        <f t="shared" si="7"/>
        <v>1304</v>
      </c>
      <c r="L17" s="64">
        <f t="shared" si="3"/>
        <v>8.6725192870444268</v>
      </c>
      <c r="M17" s="51">
        <f t="shared" si="4"/>
        <v>3399641.66</v>
      </c>
      <c r="N17" s="31">
        <f t="shared" si="5"/>
        <v>7.6019589663832612</v>
      </c>
    </row>
    <row r="18" spans="1:14" x14ac:dyDescent="0.25">
      <c r="A18" s="54" t="s">
        <v>29</v>
      </c>
      <c r="B18" s="10" t="s">
        <v>16</v>
      </c>
      <c r="C18" s="49">
        <v>657</v>
      </c>
      <c r="D18" s="31">
        <f t="shared" si="6"/>
        <v>4.6651991763118659</v>
      </c>
      <c r="E18" s="49">
        <v>2033275.4</v>
      </c>
      <c r="F18" s="31">
        <f t="shared" si="0"/>
        <v>5.2544208025289123</v>
      </c>
      <c r="G18" s="51">
        <v>0</v>
      </c>
      <c r="H18" s="64">
        <f t="shared" si="1"/>
        <v>0</v>
      </c>
      <c r="I18" s="62">
        <v>0</v>
      </c>
      <c r="J18" s="31">
        <f t="shared" si="2"/>
        <v>0</v>
      </c>
      <c r="K18" s="51">
        <f t="shared" si="7"/>
        <v>657</v>
      </c>
      <c r="L18" s="64">
        <f t="shared" si="3"/>
        <v>4.3695131683958497</v>
      </c>
      <c r="M18" s="51">
        <f t="shared" si="4"/>
        <v>2033275.4</v>
      </c>
      <c r="N18" s="31">
        <f t="shared" si="5"/>
        <v>4.5466192334390056</v>
      </c>
    </row>
    <row r="19" spans="1:14" x14ac:dyDescent="0.25">
      <c r="A19" s="54" t="s">
        <v>30</v>
      </c>
      <c r="B19" s="10" t="s">
        <v>8</v>
      </c>
      <c r="C19" s="49">
        <v>1647</v>
      </c>
      <c r="D19" s="31">
        <f t="shared" si="6"/>
        <v>11.694951359795498</v>
      </c>
      <c r="E19" s="49">
        <v>4177661.0599999996</v>
      </c>
      <c r="F19" s="31">
        <f t="shared" si="0"/>
        <v>10.795974406407998</v>
      </c>
      <c r="G19" s="51">
        <v>0</v>
      </c>
      <c r="H19" s="64">
        <f t="shared" si="1"/>
        <v>0</v>
      </c>
      <c r="I19" s="62">
        <v>0</v>
      </c>
      <c r="J19" s="31">
        <f t="shared" si="2"/>
        <v>0</v>
      </c>
      <c r="K19" s="51">
        <f t="shared" si="7"/>
        <v>1647</v>
      </c>
      <c r="L19" s="64">
        <f t="shared" si="3"/>
        <v>10.953711093375897</v>
      </c>
      <c r="M19" s="51">
        <f t="shared" si="4"/>
        <v>4177661.0599999996</v>
      </c>
      <c r="N19" s="31">
        <f t="shared" si="5"/>
        <v>9.3416927811083461</v>
      </c>
    </row>
    <row r="20" spans="1:14" x14ac:dyDescent="0.25">
      <c r="A20" s="54" t="s">
        <v>31</v>
      </c>
      <c r="B20" s="10" t="s">
        <v>12</v>
      </c>
      <c r="C20" s="49">
        <v>567</v>
      </c>
      <c r="D20" s="31">
        <f t="shared" si="6"/>
        <v>4.0261307959951713</v>
      </c>
      <c r="E20" s="49">
        <v>1619240.04</v>
      </c>
      <c r="F20" s="31">
        <f t="shared" si="0"/>
        <v>4.1844644116895076</v>
      </c>
      <c r="G20" s="51">
        <v>0</v>
      </c>
      <c r="H20" s="64">
        <f t="shared" si="1"/>
        <v>0</v>
      </c>
      <c r="I20" s="62">
        <v>0</v>
      </c>
      <c r="J20" s="31">
        <f t="shared" si="2"/>
        <v>0</v>
      </c>
      <c r="K20" s="51">
        <f t="shared" si="7"/>
        <v>567</v>
      </c>
      <c r="L20" s="64">
        <f t="shared" si="3"/>
        <v>3.7709497206703912</v>
      </c>
      <c r="M20" s="51">
        <f t="shared" si="4"/>
        <v>1619240.04</v>
      </c>
      <c r="N20" s="31">
        <f t="shared" si="5"/>
        <v>3.6207922986815002</v>
      </c>
    </row>
    <row r="21" spans="1:14" x14ac:dyDescent="0.25">
      <c r="A21" s="54" t="s">
        <v>32</v>
      </c>
      <c r="B21" s="10" t="s">
        <v>53</v>
      </c>
      <c r="C21" s="49">
        <v>1016</v>
      </c>
      <c r="D21" s="31">
        <f t="shared" si="6"/>
        <v>7.2143719377973436</v>
      </c>
      <c r="E21" s="49">
        <v>2951699.76</v>
      </c>
      <c r="F21" s="31">
        <f t="shared" si="0"/>
        <v>7.6278268166543484</v>
      </c>
      <c r="G21" s="51">
        <v>0</v>
      </c>
      <c r="H21" s="64">
        <f t="shared" si="1"/>
        <v>0</v>
      </c>
      <c r="I21" s="62">
        <v>0</v>
      </c>
      <c r="J21" s="31">
        <f t="shared" si="2"/>
        <v>0</v>
      </c>
      <c r="K21" s="51">
        <f t="shared" si="7"/>
        <v>1016</v>
      </c>
      <c r="L21" s="64">
        <f t="shared" si="3"/>
        <v>6.7571162543229573</v>
      </c>
      <c r="M21" s="51">
        <f t="shared" si="4"/>
        <v>2951699.76</v>
      </c>
      <c r="N21" s="31">
        <f t="shared" si="5"/>
        <v>6.6003134155625451</v>
      </c>
    </row>
    <row r="22" spans="1:14" x14ac:dyDescent="0.25">
      <c r="A22" s="54" t="s">
        <v>33</v>
      </c>
      <c r="B22" s="10" t="s">
        <v>18</v>
      </c>
      <c r="C22" s="49">
        <v>141</v>
      </c>
      <c r="D22" s="31">
        <f t="shared" si="6"/>
        <v>1.0012071291628204</v>
      </c>
      <c r="E22" s="49">
        <v>368434.9</v>
      </c>
      <c r="F22" s="31">
        <f t="shared" si="0"/>
        <v>0.95211499777042485</v>
      </c>
      <c r="G22" s="51">
        <v>0</v>
      </c>
      <c r="H22" s="64">
        <f t="shared" si="1"/>
        <v>0</v>
      </c>
      <c r="I22" s="62">
        <v>0</v>
      </c>
      <c r="J22" s="31">
        <f t="shared" si="2"/>
        <v>0</v>
      </c>
      <c r="K22" s="51">
        <f t="shared" si="7"/>
        <v>141</v>
      </c>
      <c r="L22" s="64">
        <f t="shared" si="3"/>
        <v>0.93774940143655228</v>
      </c>
      <c r="M22" s="51">
        <f t="shared" si="4"/>
        <v>368434.9</v>
      </c>
      <c r="N22" s="31">
        <f t="shared" si="5"/>
        <v>0.82385947452577113</v>
      </c>
    </row>
    <row r="23" spans="1:14" x14ac:dyDescent="0.25">
      <c r="A23" s="54" t="s">
        <v>34</v>
      </c>
      <c r="B23" s="10" t="s">
        <v>17</v>
      </c>
      <c r="C23" s="49">
        <v>892</v>
      </c>
      <c r="D23" s="31">
        <f t="shared" si="6"/>
        <v>6.3338777249165661</v>
      </c>
      <c r="E23" s="49">
        <v>2217839.15</v>
      </c>
      <c r="F23" s="31">
        <f t="shared" si="0"/>
        <v>5.7313732150711312</v>
      </c>
      <c r="G23" s="51">
        <v>0</v>
      </c>
      <c r="H23" s="64">
        <f t="shared" si="1"/>
        <v>0</v>
      </c>
      <c r="I23" s="62">
        <v>0</v>
      </c>
      <c r="J23" s="31">
        <f t="shared" si="2"/>
        <v>0</v>
      </c>
      <c r="K23" s="51">
        <f>C23+G23</f>
        <v>892</v>
      </c>
      <c r="L23" s="64">
        <f t="shared" si="3"/>
        <v>5.9324288374567704</v>
      </c>
      <c r="M23" s="51">
        <f t="shared" si="4"/>
        <v>2217839.15</v>
      </c>
      <c r="N23" s="31">
        <f t="shared" si="5"/>
        <v>4.9593233341946776</v>
      </c>
    </row>
    <row r="24" spans="1:14" x14ac:dyDescent="0.25">
      <c r="A24" s="54" t="s">
        <v>35</v>
      </c>
      <c r="B24" s="10" t="s">
        <v>21</v>
      </c>
      <c r="C24" s="49">
        <v>1917</v>
      </c>
      <c r="D24" s="31">
        <f t="shared" si="6"/>
        <v>13.612156500745579</v>
      </c>
      <c r="E24" s="49">
        <v>4051031.12</v>
      </c>
      <c r="F24" s="31">
        <f t="shared" si="0"/>
        <v>10.468735415094285</v>
      </c>
      <c r="G24" s="51">
        <v>119</v>
      </c>
      <c r="H24" s="64">
        <f t="shared" si="1"/>
        <v>12.48688352570829</v>
      </c>
      <c r="I24" s="62">
        <v>665003</v>
      </c>
      <c r="J24" s="31">
        <f t="shared" si="2"/>
        <v>11.038988202445831</v>
      </c>
      <c r="K24" s="51">
        <f>C24+G24</f>
        <v>2036</v>
      </c>
      <c r="L24" s="64">
        <f t="shared" si="3"/>
        <v>13.540835328544826</v>
      </c>
      <c r="M24" s="51">
        <f t="shared" si="4"/>
        <v>4716034.12</v>
      </c>
      <c r="N24" s="31">
        <f t="shared" si="5"/>
        <v>10.545551987471349</v>
      </c>
    </row>
    <row r="25" spans="1:14" ht="15.75" thickBot="1" x14ac:dyDescent="0.3">
      <c r="A25" s="55"/>
      <c r="B25" s="56" t="s">
        <v>52</v>
      </c>
      <c r="C25" s="70">
        <f>SUM(C11:C24)</f>
        <v>14083</v>
      </c>
      <c r="D25" s="71">
        <f t="shared" ref="D25:N25" si="8">SUM(D11:D24)</f>
        <v>100</v>
      </c>
      <c r="E25" s="70">
        <f>SUM(E11:E24)</f>
        <v>38696470.579999991</v>
      </c>
      <c r="F25" s="71">
        <f t="shared" si="8"/>
        <v>100.00000000000001</v>
      </c>
      <c r="G25" s="70">
        <f>SUM(G11:G24)</f>
        <v>953</v>
      </c>
      <c r="H25" s="71">
        <f t="shared" si="8"/>
        <v>100</v>
      </c>
      <c r="I25" s="70">
        <f t="shared" si="8"/>
        <v>6024130</v>
      </c>
      <c r="J25" s="58">
        <f t="shared" si="8"/>
        <v>100</v>
      </c>
      <c r="K25" s="70">
        <f>SUM(K11:K24)</f>
        <v>15036</v>
      </c>
      <c r="L25" s="71">
        <f t="shared" si="8"/>
        <v>99.999999999999986</v>
      </c>
      <c r="M25" s="70">
        <f>SUM(M11:M24)-0.6</f>
        <v>44720599.979999989</v>
      </c>
      <c r="N25" s="58">
        <f t="shared" si="8"/>
        <v>100.00000134166359</v>
      </c>
    </row>
    <row r="28" spans="1:14" x14ac:dyDescent="0.25">
      <c r="B28" t="s">
        <v>59</v>
      </c>
      <c r="C28" s="21"/>
      <c r="D28" s="14"/>
      <c r="E28" s="21"/>
      <c r="F28" s="14"/>
      <c r="G28" s="21"/>
      <c r="H28" s="14"/>
      <c r="I28" s="21"/>
      <c r="J28" s="21"/>
      <c r="K28" s="21"/>
      <c r="L28" s="14"/>
      <c r="M28" s="21"/>
      <c r="N28" s="21"/>
    </row>
    <row r="29" spans="1:14" x14ac:dyDescent="0.25">
      <c r="B29" s="14"/>
      <c r="C29" s="32"/>
      <c r="D29" s="14"/>
      <c r="E29" s="33"/>
      <c r="F29" s="14"/>
      <c r="G29" s="32"/>
      <c r="H29" s="14"/>
      <c r="I29" s="34"/>
      <c r="J29" s="32"/>
      <c r="K29" s="32"/>
      <c r="L29" s="14"/>
      <c r="M29" s="34"/>
      <c r="N29" s="32"/>
    </row>
    <row r="30" spans="1:14" x14ac:dyDescent="0.25">
      <c r="B30" s="14"/>
      <c r="C30" s="35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</row>
    <row r="31" spans="1:14" x14ac:dyDescent="0.25">
      <c r="B31" s="18"/>
      <c r="C31" s="17"/>
      <c r="D31" s="14"/>
      <c r="E31" s="15"/>
      <c r="F31" s="15"/>
      <c r="G31" s="14"/>
      <c r="H31" s="14"/>
      <c r="I31" s="68"/>
      <c r="J31" s="14"/>
      <c r="K31" s="14"/>
      <c r="L31" s="14"/>
      <c r="M31" s="68"/>
      <c r="N31" s="14"/>
    </row>
    <row r="32" spans="1:14" x14ac:dyDescent="0.25">
      <c r="B32" s="18"/>
      <c r="C32" s="17"/>
      <c r="D32" s="14"/>
      <c r="E32" s="15"/>
      <c r="F32" s="15"/>
      <c r="G32" s="14"/>
      <c r="H32" s="14"/>
      <c r="I32" s="14"/>
      <c r="J32" s="14"/>
      <c r="K32" s="14"/>
      <c r="L32" s="14"/>
      <c r="M32" s="14"/>
      <c r="N32" s="14"/>
    </row>
    <row r="33" spans="2:14" x14ac:dyDescent="0.25">
      <c r="B33" s="18"/>
      <c r="C33" s="17"/>
      <c r="D33" s="14"/>
      <c r="E33" s="15"/>
      <c r="F33" s="15"/>
      <c r="G33" s="14"/>
      <c r="H33" s="14"/>
      <c r="I33" s="14"/>
      <c r="J33" s="14"/>
      <c r="K33" s="14"/>
      <c r="L33" s="14"/>
      <c r="M33" s="14"/>
      <c r="N33" s="14"/>
    </row>
    <row r="34" spans="2:14" x14ac:dyDescent="0.25">
      <c r="B34" s="18"/>
      <c r="C34" s="17"/>
      <c r="D34" s="14"/>
      <c r="E34" s="15"/>
      <c r="F34" s="15"/>
      <c r="G34" s="14"/>
      <c r="H34" s="14"/>
      <c r="I34" s="14"/>
      <c r="J34" s="14"/>
      <c r="K34" s="14"/>
      <c r="L34" s="14"/>
      <c r="M34" s="14"/>
      <c r="N34" s="14"/>
    </row>
    <row r="35" spans="2:14" x14ac:dyDescent="0.25">
      <c r="B35" s="18"/>
      <c r="C35" s="17"/>
      <c r="D35" s="14"/>
      <c r="E35" s="15"/>
      <c r="F35" s="15"/>
      <c r="G35" s="14"/>
      <c r="H35" s="14"/>
      <c r="I35" s="14"/>
      <c r="J35" s="14"/>
      <c r="K35" s="14"/>
      <c r="L35" s="14"/>
      <c r="M35" s="14"/>
      <c r="N35" s="14"/>
    </row>
    <row r="36" spans="2:14" x14ac:dyDescent="0.25">
      <c r="B36" s="18"/>
      <c r="C36" s="17"/>
      <c r="D36" s="14"/>
      <c r="E36" s="15"/>
      <c r="F36" s="15"/>
      <c r="G36" s="14"/>
      <c r="H36" s="14"/>
      <c r="I36" s="14"/>
      <c r="J36" s="14"/>
      <c r="K36" s="14"/>
      <c r="L36" s="14"/>
      <c r="M36" s="14"/>
      <c r="N36" s="14"/>
    </row>
    <row r="37" spans="2:14" x14ac:dyDescent="0.25">
      <c r="B37" s="18"/>
      <c r="C37" s="17"/>
      <c r="D37" s="14"/>
      <c r="E37" s="15"/>
      <c r="F37" s="15"/>
      <c r="G37" s="14"/>
      <c r="H37" s="14"/>
      <c r="I37" s="14"/>
      <c r="J37" s="14"/>
      <c r="K37" s="14"/>
      <c r="L37" s="14"/>
      <c r="M37" s="14"/>
      <c r="N37" s="14"/>
    </row>
    <row r="38" spans="2:14" x14ac:dyDescent="0.25">
      <c r="B38" s="18"/>
      <c r="C38" s="17"/>
      <c r="D38" s="14"/>
      <c r="E38" s="14"/>
      <c r="F38" s="14"/>
      <c r="G38" s="15"/>
      <c r="H38" s="14"/>
      <c r="I38" s="14"/>
      <c r="J38" s="14"/>
      <c r="K38" s="15"/>
      <c r="L38" s="14"/>
      <c r="M38" s="14"/>
      <c r="N38" s="14"/>
    </row>
    <row r="39" spans="2:14" x14ac:dyDescent="0.25">
      <c r="B39" s="18"/>
      <c r="C39" s="17"/>
      <c r="D39" s="14"/>
      <c r="E39" s="14"/>
      <c r="F39" s="14"/>
      <c r="G39" s="15"/>
      <c r="H39" s="14"/>
      <c r="I39" s="14"/>
      <c r="J39" s="14"/>
      <c r="K39" s="15"/>
      <c r="L39" s="14"/>
      <c r="M39" s="14"/>
      <c r="N39" s="14"/>
    </row>
    <row r="40" spans="2:14" x14ac:dyDescent="0.25">
      <c r="B40" s="18"/>
      <c r="C40" s="17"/>
      <c r="D40" s="14"/>
      <c r="E40" s="33"/>
      <c r="F40" s="14"/>
      <c r="G40" s="15"/>
      <c r="H40" s="14"/>
      <c r="I40" s="14"/>
      <c r="J40" s="14"/>
      <c r="K40" s="15"/>
      <c r="L40" s="14"/>
      <c r="M40" s="14"/>
      <c r="N40" s="14"/>
    </row>
    <row r="41" spans="2:14" x14ac:dyDescent="0.25">
      <c r="B41" s="18"/>
      <c r="C41" s="17"/>
      <c r="D41" s="14"/>
      <c r="E41" s="14"/>
      <c r="F41" s="14"/>
      <c r="G41" s="15"/>
      <c r="H41" s="14"/>
      <c r="I41" s="14"/>
      <c r="J41" s="14"/>
      <c r="K41" s="15"/>
      <c r="L41" s="14"/>
      <c r="M41" s="14"/>
      <c r="N41" s="14"/>
    </row>
    <row r="42" spans="2:14" x14ac:dyDescent="0.25">
      <c r="B42" s="18"/>
      <c r="C42" s="17"/>
      <c r="D42" s="14"/>
      <c r="E42" s="14"/>
      <c r="F42" s="14"/>
      <c r="G42" s="15"/>
      <c r="H42" s="14"/>
      <c r="I42" s="14"/>
      <c r="J42" s="14"/>
      <c r="K42" s="15"/>
      <c r="L42" s="14"/>
      <c r="M42" s="14"/>
      <c r="N42" s="14"/>
    </row>
    <row r="43" spans="2:14" x14ac:dyDescent="0.25">
      <c r="B43" s="18"/>
      <c r="C43" s="17"/>
      <c r="D43" s="14"/>
      <c r="E43" s="14"/>
      <c r="F43" s="14"/>
      <c r="G43" s="15"/>
      <c r="H43" s="14"/>
      <c r="I43" s="14"/>
      <c r="J43" s="14"/>
      <c r="K43" s="15"/>
      <c r="L43" s="14"/>
      <c r="M43" s="14"/>
      <c r="N43" s="14"/>
    </row>
    <row r="44" spans="2:14" x14ac:dyDescent="0.25">
      <c r="G44" s="15"/>
      <c r="K44" s="15"/>
    </row>
    <row r="45" spans="2:14" x14ac:dyDescent="0.25">
      <c r="G45" s="14"/>
      <c r="K45" s="14"/>
    </row>
  </sheetData>
  <mergeCells count="10">
    <mergeCell ref="K8:N8"/>
    <mergeCell ref="K9:L9"/>
    <mergeCell ref="M9:N9"/>
    <mergeCell ref="B8:B10"/>
    <mergeCell ref="C8:F8"/>
    <mergeCell ref="E9:F9"/>
    <mergeCell ref="G9:H9"/>
    <mergeCell ref="I9:J9"/>
    <mergeCell ref="G8:J8"/>
    <mergeCell ref="C9:D9"/>
  </mergeCells>
  <dataValidations count="1">
    <dataValidation type="decimal" allowBlank="1" showInputMessage="1" showErrorMessage="1" errorTitle="Microsoft Excel" error="Neočekivana vrsta podatka!_x000a_Mollimo unesite broj." sqref="C31:C43 I16:I24 I11:I14" xr:uid="{00000000-0002-0000-02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&amp;L&amp;G&amp;CStatistika tržišta osiguranja&amp;RMjesečni izvještaj</oddHeader>
    <oddFooter>&amp;CU izvještaj su uključeni podaci zaključno sa 31.05.2024. godine.</oddFooter>
  </headerFooter>
  <ignoredErrors>
    <ignoredError sqref="M11:M24 L11:L24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2023-04-25T13:07:09Z</cp:lastPrinted>
  <dcterms:created xsi:type="dcterms:W3CDTF">2018-01-08T12:56:16Z</dcterms:created>
  <dcterms:modified xsi:type="dcterms:W3CDTF">2024-10-31T10:57:04Z</dcterms:modified>
</cp:coreProperties>
</file>