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MJESEČNI\IV\Jezici\HR EVLADA 1X0724\"/>
    </mc:Choice>
  </mc:AlternateContent>
  <xr:revisionPtr revIDLastSave="0" documentId="13_ncr:1_{2F6FF157-5209-4BDF-9020-B6226C35692B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" i="22" l="1"/>
  <c r="E34" i="21"/>
  <c r="E35" i="21"/>
  <c r="E36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C14" i="21"/>
  <c r="E14" i="21"/>
  <c r="E37" i="23"/>
  <c r="E32" i="23"/>
  <c r="E32" i="22"/>
  <c r="E33" i="21" l="1"/>
  <c r="E37" i="21" s="1"/>
  <c r="E38" i="23"/>
  <c r="E38" i="22"/>
  <c r="F32" i="22" s="1"/>
  <c r="E32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E38" i="21" l="1"/>
  <c r="F18" i="21" s="1"/>
  <c r="F37" i="22"/>
  <c r="F38" i="22" s="1"/>
  <c r="F34" i="23"/>
  <c r="F23" i="23"/>
  <c r="F33" i="23"/>
  <c r="F22" i="23"/>
  <c r="F32" i="23"/>
  <c r="F21" i="23"/>
  <c r="F15" i="23"/>
  <c r="F26" i="23"/>
  <c r="F25" i="23"/>
  <c r="F24" i="23"/>
  <c r="F20" i="23"/>
  <c r="F14" i="23"/>
  <c r="F36" i="23"/>
  <c r="F31" i="23"/>
  <c r="F19" i="23"/>
  <c r="F30" i="23"/>
  <c r="F18" i="23"/>
  <c r="F29" i="23"/>
  <c r="F17" i="23"/>
  <c r="F28" i="23"/>
  <c r="F16" i="23"/>
  <c r="F27" i="23"/>
  <c r="F35" i="23"/>
  <c r="F37" i="23"/>
  <c r="F35" i="22"/>
  <c r="F24" i="22"/>
  <c r="F34" i="22"/>
  <c r="F23" i="22"/>
  <c r="F33" i="22"/>
  <c r="F22" i="22"/>
  <c r="F21" i="22"/>
  <c r="F20" i="22"/>
  <c r="F36" i="22"/>
  <c r="F31" i="22"/>
  <c r="F19" i="22"/>
  <c r="F30" i="22"/>
  <c r="F18" i="22"/>
  <c r="F29" i="22"/>
  <c r="F17" i="22"/>
  <c r="F28" i="22"/>
  <c r="F16" i="22"/>
  <c r="F27" i="22"/>
  <c r="F15" i="22"/>
  <c r="F26" i="22"/>
  <c r="F14" i="22"/>
  <c r="F25" i="22"/>
  <c r="C32" i="21"/>
  <c r="C34" i="21"/>
  <c r="C33" i="21"/>
  <c r="C35" i="21"/>
  <c r="C36" i="21"/>
  <c r="F24" i="21" l="1"/>
  <c r="F25" i="21"/>
  <c r="F38" i="23"/>
  <c r="F34" i="21"/>
  <c r="F28" i="21"/>
  <c r="F22" i="21"/>
  <c r="F16" i="21"/>
  <c r="F21" i="21"/>
  <c r="F14" i="21"/>
  <c r="F26" i="21"/>
  <c r="F29" i="21"/>
  <c r="F35" i="21"/>
  <c r="F36" i="21"/>
  <c r="F17" i="21"/>
  <c r="F15" i="21"/>
  <c r="F30" i="21"/>
  <c r="F19" i="21"/>
  <c r="F23" i="21"/>
  <c r="F31" i="21"/>
  <c r="F20" i="21"/>
  <c r="F37" i="21"/>
  <c r="F33" i="21"/>
  <c r="F27" i="21"/>
  <c r="F32" i="21"/>
  <c r="C37" i="21"/>
  <c r="C38" i="21" s="1"/>
  <c r="C32" i="22"/>
  <c r="C37" i="22"/>
  <c r="F38" i="21" l="1"/>
  <c r="C38" i="22"/>
  <c r="D14" i="22" s="1"/>
  <c r="D28" i="22"/>
  <c r="D16" i="22" l="1"/>
  <c r="D20" i="22"/>
  <c r="D24" i="22"/>
  <c r="D33" i="22"/>
  <c r="D15" i="22"/>
  <c r="D19" i="22"/>
  <c r="D23" i="22"/>
  <c r="D27" i="22"/>
  <c r="D31" i="22"/>
  <c r="D36" i="22"/>
  <c r="D18" i="22"/>
  <c r="D22" i="22"/>
  <c r="D26" i="22"/>
  <c r="D30" i="22"/>
  <c r="D35" i="22"/>
  <c r="D17" i="22"/>
  <c r="D21" i="22"/>
  <c r="D25" i="22"/>
  <c r="D29" i="22"/>
  <c r="D34" i="22"/>
  <c r="D32" i="22"/>
  <c r="D37" i="22"/>
  <c r="D38" i="22" s="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F33" i="24"/>
  <c r="F28" i="24"/>
  <c r="F15" i="24"/>
  <c r="F23" i="24"/>
  <c r="I23" i="24" s="1"/>
  <c r="F31" i="24"/>
  <c r="I31" i="24" s="1"/>
  <c r="F18" i="24"/>
  <c r="F26" i="24"/>
  <c r="I26" i="24" s="1"/>
  <c r="F11" i="24"/>
  <c r="F12" i="24"/>
  <c r="F17" i="24"/>
  <c r="I17" i="24" s="1"/>
  <c r="F21" i="24"/>
  <c r="I21" i="24" s="1"/>
  <c r="F25" i="24"/>
  <c r="I25" i="24" s="1"/>
  <c r="F29" i="24"/>
  <c r="F13" i="24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F25" i="25"/>
  <c r="F23" i="25"/>
  <c r="I23" i="25" s="1"/>
  <c r="F20" i="25"/>
  <c r="I20" i="25" s="1"/>
  <c r="F18" i="25"/>
  <c r="I18" i="25" s="1"/>
  <c r="F16" i="25"/>
  <c r="F12" i="25"/>
  <c r="F10" i="25"/>
  <c r="F33" i="25"/>
  <c r="I33" i="25" s="1"/>
  <c r="F31" i="25"/>
  <c r="F29" i="25"/>
  <c r="I29" i="25" s="1"/>
  <c r="F27" i="25"/>
  <c r="I27" i="25" s="1"/>
  <c r="F26" i="25"/>
  <c r="F24" i="25"/>
  <c r="F22" i="25"/>
  <c r="I22" i="25" s="1"/>
  <c r="F21" i="25"/>
  <c r="I21" i="25" s="1"/>
  <c r="F19" i="25"/>
  <c r="I19" i="25" s="1"/>
  <c r="F17" i="25"/>
  <c r="F15" i="25"/>
  <c r="F14" i="25"/>
  <c r="F13" i="25"/>
  <c r="F11" i="25"/>
  <c r="G34" i="24"/>
  <c r="I24" i="25" l="1"/>
  <c r="I25" i="25"/>
  <c r="I26" i="25"/>
  <c r="I30" i="25"/>
  <c r="I11" i="25"/>
  <c r="I13" i="25"/>
  <c r="I14" i="25"/>
  <c r="I15" i="25"/>
  <c r="I13" i="24"/>
  <c r="I18" i="24"/>
  <c r="I31" i="25"/>
  <c r="I14" i="24"/>
  <c r="I10" i="25"/>
  <c r="I12" i="25"/>
  <c r="I17" i="25"/>
  <c r="I16" i="25"/>
  <c r="I33" i="24"/>
  <c r="I22" i="24"/>
  <c r="I19" i="24"/>
  <c r="I11" i="24"/>
  <c r="I28" i="24"/>
  <c r="I29" i="24"/>
  <c r="I12" i="24"/>
  <c r="I15" i="24"/>
  <c r="I10" i="24"/>
  <c r="F34" i="24"/>
  <c r="F34" i="25"/>
  <c r="I28" i="25"/>
  <c r="D14" i="21" l="1"/>
  <c r="C32" i="23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C37" i="23"/>
  <c r="C38" i="23" l="1"/>
  <c r="D38" i="21"/>
  <c r="D36" i="23" l="1"/>
  <c r="D34" i="23"/>
  <c r="D30" i="23"/>
  <c r="D28" i="23"/>
  <c r="D26" i="23"/>
  <c r="D24" i="23"/>
  <c r="D22" i="23"/>
  <c r="D20" i="23"/>
  <c r="D18" i="23"/>
  <c r="D16" i="23"/>
  <c r="D14" i="23"/>
  <c r="D35" i="23"/>
  <c r="D33" i="23"/>
  <c r="D31" i="23"/>
  <c r="D29" i="23"/>
  <c r="D27" i="23"/>
  <c r="D25" i="23"/>
  <c r="D23" i="23"/>
  <c r="D21" i="23"/>
  <c r="D19" i="23"/>
  <c r="D17" i="23"/>
  <c r="D15" i="23"/>
  <c r="D32" i="23"/>
  <c r="D37" i="23"/>
  <c r="D38" i="23" l="1"/>
</calcChain>
</file>

<file path=xl/sharedStrings.xml><?xml version="1.0" encoding="utf-8"?>
<sst xmlns="http://schemas.openxmlformats.org/spreadsheetml/2006/main" count="328" uniqueCount="76">
  <si>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</si>
  <si>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</si>
  <si>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</si>
  <si>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</si>
  <si>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</si>
  <si>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</si>
  <si>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</si>
  <si>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</si>
  <si>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</si>
  <si>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</si>
  <si>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</si>
  <si>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</si>
  <si>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</si>
  <si>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</si>
  <si>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</si>
  <si>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</si>
  <si>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</si>
  <si>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</si>
  <si>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</si>
  <si>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</si>
  <si>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</si>
  <si>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</si>
  <si>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</si>
  <si>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</si>
  <si>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</si>
  <si>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</si>
  <si>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</si>
  <si>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</si>
  <si>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</si>
  <si>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</si>
  <si>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</si>
  <si>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</si>
  <si>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</si>
  <si>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</si>
  <si>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</si>
  <si>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</si>
  <si>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</si>
  <si>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</si>
  <si>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</si>
  <si>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</si>
  <si>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</si>
  <si>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</si>
  <si>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</si>
  <si>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</si>
  <si>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</si>
  <si>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</si>
  <si>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</si>
  <si>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</si>
  <si>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</si>
  <si>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</si>
  <si>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</si>
  <si>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</si>
  <si>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</si>
  <si>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</si>
  <si>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</si>
  <si>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</si>
  <si>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</si>
  <si>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</si>
  <si>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</si>
  <si>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</si>
  <si>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</si>
  <si>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</si>
  <si>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</si>
  <si>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</si>
  <si>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</si>
  <si>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</si>
  <si>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</si>
  <si>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PREMIJA PO VRSTAMA OSIGURANJA U REPUBLICI SRPSKOJ*</t>
  </si>
  <si>
    <t>PREMIJA PO VRSTAMA OSIGURANJA U FEDERACIJI BOSNE I HERCEGOVINE*</t>
  </si>
  <si>
    <t>I-IV-2023</t>
  </si>
  <si>
    <t>I-IV-2024</t>
  </si>
  <si>
    <t>*Podatci su dati na osnovu nerevidiranih izvješća društava sa sjedištem u Federaciji Bosne i Hercegovine.</t>
  </si>
  <si>
    <t>*Podatci su dati na osnovu nerevidiranih izvješća društava sa sjedištem u Republici Srpskoj.</t>
  </si>
  <si>
    <t xml:space="preserve">Osiguranje robe u prijevozu </t>
  </si>
  <si>
    <t>Osiguranje jamstva</t>
  </si>
  <si>
    <t>Osiguranje raznih financijskih gubitaka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</si>
</sst>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mbria"/>
      <family val="1"/>
      <scheme val="major"/>
    </font>
    <font>
      <sz val="11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2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104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0" fontId="9" fillId="3" borderId="0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49" fontId="3" fillId="0" borderId="54" xfId="0" applyNumberFormat="1" applyFont="1" applyFill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Fill="1" applyBorder="1" applyAlignment="1">
      <alignment horizontal="center" vertical="center"/>
    </xf>
    <xf numFmtId="49" fontId="4" fillId="3" borderId="55" xfId="0" applyNumberFormat="1" applyFont="1" applyFill="1" applyBorder="1" applyAlignment="1">
      <alignment horizontal="center" vertical="center"/>
    </xf>
    <xf numFmtId="49" fontId="3" fillId="0" borderId="48" xfId="2" applyNumberFormat="1" applyFont="1" applyFill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4" fontId="11" fillId="3" borderId="1" xfId="0" applyNumberFormat="1" applyFont="1" applyFill="1" applyBorder="1" applyAlignment="1">
      <alignment horizontal="right" vertical="center"/>
    </xf>
    <xf numFmtId="49" fontId="4" fillId="4" borderId="58" xfId="0" applyNumberFormat="1" applyFont="1" applyFill="1" applyBorder="1" applyAlignment="1">
      <alignment horizontal="center" vertical="center"/>
    </xf>
    <xf numFmtId="3" fontId="12" fillId="4" borderId="60" xfId="0" applyNumberFormat="1" applyFont="1" applyFill="1" applyBorder="1" applyAlignment="1">
      <alignment horizontal="right" vertical="center"/>
    </xf>
    <xf numFmtId="0" fontId="42" fillId="0" borderId="0" xfId="0" applyFont="1" applyAlignment="1">
      <alignment horizontal="left"/>
    </xf>
    <xf numFmtId="0" fontId="43" fillId="0" borderId="0" xfId="0" applyFont="1"/>
    <xf numFmtId="2" fontId="11" fillId="0" borderId="56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2" fontId="11" fillId="3" borderId="4" xfId="0" applyNumberFormat="1" applyFont="1" applyFill="1" applyBorder="1" applyAlignment="1">
      <alignment horizontal="right" vertical="center"/>
    </xf>
    <xf numFmtId="2" fontId="11" fillId="0" borderId="57" xfId="0" applyNumberFormat="1" applyFont="1" applyFill="1" applyBorder="1" applyAlignment="1">
      <alignment horizontal="right" vertical="center" wrapText="1"/>
    </xf>
    <xf numFmtId="2" fontId="11" fillId="3" borderId="1" xfId="0" applyNumberFormat="1" applyFont="1" applyFill="1" applyBorder="1" applyAlignment="1">
      <alignment horizontal="right" vertical="center"/>
    </xf>
    <xf numFmtId="3" fontId="11" fillId="0" borderId="61" xfId="0" applyNumberFormat="1" applyFont="1" applyBorder="1"/>
    <xf numFmtId="3" fontId="11" fillId="0" borderId="0" xfId="0" applyNumberFormat="1" applyFont="1" applyBorder="1"/>
    <xf numFmtId="0" fontId="9" fillId="3" borderId="0" xfId="0" applyFont="1" applyFill="1" applyBorder="1" applyAlignment="1">
      <alignment horizontal="center" vertical="center" wrapText="1"/>
    </xf>
    <xf numFmtId="164" fontId="9" fillId="3" borderId="51" xfId="0" applyNumberFormat="1" applyFont="1" applyFill="1" applyBorder="1" applyAlignment="1">
      <alignment horizontal="center" vertical="center" wrapText="1"/>
    </xf>
    <xf numFmtId="3" fontId="0" fillId="0" borderId="61" xfId="0" applyNumberFormat="1" applyBorder="1"/>
    <xf numFmtId="167" fontId="44" fillId="0" borderId="0" xfId="0" applyNumberFormat="1" applyFont="1"/>
    <xf numFmtId="3" fontId="12" fillId="4" borderId="59" xfId="0" applyNumberFormat="1" applyFont="1" applyFill="1" applyBorder="1" applyAlignment="1">
      <alignment horizontal="right" vertical="center"/>
    </xf>
    <xf numFmtId="0" fontId="3" fillId="0" borderId="1" xfId="2" applyFont="1" applyBorder="1" applyAlignment="1">
      <alignment horizontal="left" vertical="center"/>
    </xf>
    <xf numFmtId="0" fontId="3" fillId="0" borderId="1" xfId="2" applyFont="1" applyBorder="1" applyAlignment="1">
      <alignment vertical="center" wrapText="1"/>
    </xf>
    <xf numFmtId="0" fontId="3" fillId="0" borderId="1" xfId="2" applyFont="1" applyBorder="1" applyAlignment="1">
      <alignment vertical="center" wrapText="1" shrinkToFit="1"/>
    </xf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</cellXfs>
  <cellStyles count="278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Calculation 2" xfId="36" xr:uid="{00000000-0005-0000-0000-000019000000}"/>
    <cellStyle name="Calculation 2 2" xfId="247" xr:uid="{00000000-0005-0000-0000-00001A000000}"/>
    <cellStyle name="Calculation 2 3" xfId="269" xr:uid="{00000000-0005-0000-0000-00001B000000}"/>
    <cellStyle name="Calculation 2 4" xfId="240" xr:uid="{00000000-0005-0000-0000-00001C000000}"/>
    <cellStyle name="Calculation 3" xfId="228" xr:uid="{00000000-0005-0000-0000-00001D000000}"/>
    <cellStyle name="Calculation 3 2" xfId="246" xr:uid="{00000000-0005-0000-0000-00001E000000}"/>
    <cellStyle name="Calculation 3 3" xfId="268" xr:uid="{00000000-0005-0000-0000-00001F000000}"/>
    <cellStyle name="Calculation 3 4" xfId="239" xr:uid="{00000000-0005-0000-0000-000020000000}"/>
    <cellStyle name="Calculation 4" xfId="231" xr:uid="{00000000-0005-0000-0000-000021000000}"/>
    <cellStyle name="Check Cell 2" xfId="37" xr:uid="{00000000-0005-0000-0000-000022000000}"/>
    <cellStyle name="Comma 2" xfId="38" xr:uid="{00000000-0005-0000-0000-000023000000}"/>
    <cellStyle name="Euro" xfId="39" xr:uid="{00000000-0005-0000-0000-000024000000}"/>
    <cellStyle name="Explanatory Text 2" xfId="40" xr:uid="{00000000-0005-0000-0000-000025000000}"/>
    <cellStyle name="Good 2" xfId="41" xr:uid="{00000000-0005-0000-0000-000026000000}"/>
    <cellStyle name="Heading 1 2" xfId="42" xr:uid="{00000000-0005-0000-0000-000027000000}"/>
    <cellStyle name="Heading 2 2" xfId="43" xr:uid="{00000000-0005-0000-0000-000028000000}"/>
    <cellStyle name="Heading 3 2" xfId="44" xr:uid="{00000000-0005-0000-0000-000029000000}"/>
    <cellStyle name="Heading 4 2" xfId="45" xr:uid="{00000000-0005-0000-0000-00002A000000}"/>
    <cellStyle name="Input 2" xfId="46" xr:uid="{00000000-0005-0000-0000-00002B000000}"/>
    <cellStyle name="Input 2 2" xfId="249" xr:uid="{00000000-0005-0000-0000-00002C000000}"/>
    <cellStyle name="Input 2 3" xfId="271" xr:uid="{00000000-0005-0000-0000-00002D000000}"/>
    <cellStyle name="Input 2 4" xfId="244" xr:uid="{00000000-0005-0000-0000-00002E000000}"/>
    <cellStyle name="Input 3" xfId="229" xr:uid="{00000000-0005-0000-0000-00002F000000}"/>
    <cellStyle name="Input 3 2" xfId="248" xr:uid="{00000000-0005-0000-0000-000030000000}"/>
    <cellStyle name="Input 3 3" xfId="270" xr:uid="{00000000-0005-0000-0000-000031000000}"/>
    <cellStyle name="Input 3 4" xfId="242" xr:uid="{00000000-0005-0000-0000-000032000000}"/>
    <cellStyle name="Input 4" xfId="230" xr:uid="{00000000-0005-0000-0000-000033000000}"/>
    <cellStyle name="Linked Cell 2" xfId="47" xr:uid="{00000000-0005-0000-0000-000034000000}"/>
    <cellStyle name="MAND_x000d_CHECK.COMMAND_x000e_RENAME.COMMAND_x0008_SHOW.BAR_x000b_DELETE.MENU_x000e_DELETE.COMMAND_x000e_GET.CHA" xfId="48" xr:uid="{00000000-0005-0000-0000-000035000000}"/>
    <cellStyle name="Neutral 2" xfId="49" xr:uid="{00000000-0005-0000-0000-000036000000}"/>
    <cellStyle name="Normal 10" xfId="50" xr:uid="{00000000-0005-0000-0000-000038000000}"/>
    <cellStyle name="Normal 100" xfId="51" xr:uid="{00000000-0005-0000-0000-000039000000}"/>
    <cellStyle name="Normal 101" xfId="52" xr:uid="{00000000-0005-0000-0000-00003A000000}"/>
    <cellStyle name="Normal 102" xfId="53" xr:uid="{00000000-0005-0000-0000-00003B000000}"/>
    <cellStyle name="Normal 103" xfId="54" xr:uid="{00000000-0005-0000-0000-00003C000000}"/>
    <cellStyle name="Normal 104" xfId="55" xr:uid="{00000000-0005-0000-0000-00003D000000}"/>
    <cellStyle name="Normal 105" xfId="56" xr:uid="{00000000-0005-0000-0000-00003E000000}"/>
    <cellStyle name="Normal 106" xfId="57" xr:uid="{00000000-0005-0000-0000-00003F000000}"/>
    <cellStyle name="Normal 107" xfId="58" xr:uid="{00000000-0005-0000-0000-000040000000}"/>
    <cellStyle name="Normal 108" xfId="59" xr:uid="{00000000-0005-0000-0000-000041000000}"/>
    <cellStyle name="Normal 109" xfId="60" xr:uid="{00000000-0005-0000-0000-000042000000}"/>
    <cellStyle name="Normal 11" xfId="61" xr:uid="{00000000-0005-0000-0000-000043000000}"/>
    <cellStyle name="Normal 110" xfId="62" xr:uid="{00000000-0005-0000-0000-000044000000}"/>
    <cellStyle name="Normal 111" xfId="63" xr:uid="{00000000-0005-0000-0000-000045000000}"/>
    <cellStyle name="Normal 112" xfId="64" xr:uid="{00000000-0005-0000-0000-000046000000}"/>
    <cellStyle name="Normal 113" xfId="65" xr:uid="{00000000-0005-0000-0000-000047000000}"/>
    <cellStyle name="Normal 114" xfId="66" xr:uid="{00000000-0005-0000-0000-000048000000}"/>
    <cellStyle name="Normal 115" xfId="67" xr:uid="{00000000-0005-0000-0000-000049000000}"/>
    <cellStyle name="Normal 116" xfId="68" xr:uid="{00000000-0005-0000-0000-00004A000000}"/>
    <cellStyle name="Normal 117" xfId="69" xr:uid="{00000000-0005-0000-0000-00004B000000}"/>
    <cellStyle name="Normal 118" xfId="70" xr:uid="{00000000-0005-0000-0000-00004C000000}"/>
    <cellStyle name="Normal 119" xfId="71" xr:uid="{00000000-0005-0000-0000-00004D000000}"/>
    <cellStyle name="Normal 12" xfId="72" xr:uid="{00000000-0005-0000-0000-00004E000000}"/>
    <cellStyle name="Normal 120" xfId="73" xr:uid="{00000000-0005-0000-0000-00004F000000}"/>
    <cellStyle name="Normal 121" xfId="74" xr:uid="{00000000-0005-0000-0000-000050000000}"/>
    <cellStyle name="Normal 122" xfId="75" xr:uid="{00000000-0005-0000-0000-000051000000}"/>
    <cellStyle name="Normal 123" xfId="76" xr:uid="{00000000-0005-0000-0000-000052000000}"/>
    <cellStyle name="Normal 124" xfId="77" xr:uid="{00000000-0005-0000-0000-000053000000}"/>
    <cellStyle name="Normal 125" xfId="78" xr:uid="{00000000-0005-0000-0000-000054000000}"/>
    <cellStyle name="Normal 126" xfId="79" xr:uid="{00000000-0005-0000-0000-000055000000}"/>
    <cellStyle name="Normal 127" xfId="80" xr:uid="{00000000-0005-0000-0000-000056000000}"/>
    <cellStyle name="Normal 128" xfId="81" xr:uid="{00000000-0005-0000-0000-000057000000}"/>
    <cellStyle name="Normal 129" xfId="82" xr:uid="{00000000-0005-0000-0000-000058000000}"/>
    <cellStyle name="Normal 13" xfId="83" xr:uid="{00000000-0005-0000-0000-000059000000}"/>
    <cellStyle name="Normal 130" xfId="84" xr:uid="{00000000-0005-0000-0000-00005A000000}"/>
    <cellStyle name="Normal 131" xfId="85" xr:uid="{00000000-0005-0000-0000-00005B000000}"/>
    <cellStyle name="Normal 132" xfId="86" xr:uid="{00000000-0005-0000-0000-00005C000000}"/>
    <cellStyle name="Normal 133" xfId="87" xr:uid="{00000000-0005-0000-0000-00005D000000}"/>
    <cellStyle name="Normal 134" xfId="88" xr:uid="{00000000-0005-0000-0000-00005E000000}"/>
    <cellStyle name="Normal 135" xfId="89" xr:uid="{00000000-0005-0000-0000-00005F000000}"/>
    <cellStyle name="Normal 136" xfId="90" xr:uid="{00000000-0005-0000-0000-000060000000}"/>
    <cellStyle name="Normal 137" xfId="91" xr:uid="{00000000-0005-0000-0000-000061000000}"/>
    <cellStyle name="Normal 138" xfId="92" xr:uid="{00000000-0005-0000-0000-000062000000}"/>
    <cellStyle name="Normal 139" xfId="93" xr:uid="{00000000-0005-0000-0000-000063000000}"/>
    <cellStyle name="Normal 14" xfId="94" xr:uid="{00000000-0005-0000-0000-000064000000}"/>
    <cellStyle name="Normal 140" xfId="95" xr:uid="{00000000-0005-0000-0000-000065000000}"/>
    <cellStyle name="Normal 141" xfId="96" xr:uid="{00000000-0005-0000-0000-000066000000}"/>
    <cellStyle name="Normal 142" xfId="97" xr:uid="{00000000-0005-0000-0000-000067000000}"/>
    <cellStyle name="Normal 143" xfId="98" xr:uid="{00000000-0005-0000-0000-000068000000}"/>
    <cellStyle name="Normal 144" xfId="99" xr:uid="{00000000-0005-0000-0000-000069000000}"/>
    <cellStyle name="Normal 145" xfId="100" xr:uid="{00000000-0005-0000-0000-00006A000000}"/>
    <cellStyle name="Normal 146" xfId="101" xr:uid="{00000000-0005-0000-0000-00006B000000}"/>
    <cellStyle name="Normal 147" xfId="102" xr:uid="{00000000-0005-0000-0000-00006C000000}"/>
    <cellStyle name="Normal 148" xfId="103" xr:uid="{00000000-0005-0000-0000-00006D000000}"/>
    <cellStyle name="Normal 149" xfId="104" xr:uid="{00000000-0005-0000-0000-00006E000000}"/>
    <cellStyle name="Normal 15" xfId="105" xr:uid="{00000000-0005-0000-0000-00006F000000}"/>
    <cellStyle name="Normal 150" xfId="106" xr:uid="{00000000-0005-0000-0000-000070000000}"/>
    <cellStyle name="Normal 151" xfId="107" xr:uid="{00000000-0005-0000-0000-000071000000}"/>
    <cellStyle name="Normal 152" xfId="214" xr:uid="{00000000-0005-0000-0000-000072000000}"/>
    <cellStyle name="Normal 152 2" xfId="256" xr:uid="{00000000-0005-0000-0000-000073000000}"/>
    <cellStyle name="Normal 153" xfId="108" xr:uid="{00000000-0005-0000-0000-000074000000}"/>
    <cellStyle name="Normal 154" xfId="109" xr:uid="{00000000-0005-0000-0000-000075000000}"/>
    <cellStyle name="Normal 155" xfId="110" xr:uid="{00000000-0005-0000-0000-000076000000}"/>
    <cellStyle name="Normal 156" xfId="111" xr:uid="{00000000-0005-0000-0000-000077000000}"/>
    <cellStyle name="Normal 157" xfId="112" xr:uid="{00000000-0005-0000-0000-000078000000}"/>
    <cellStyle name="Normal 158" xfId="113" xr:uid="{00000000-0005-0000-0000-000079000000}"/>
    <cellStyle name="Normal 159" xfId="114" xr:uid="{00000000-0005-0000-0000-00007A000000}"/>
    <cellStyle name="Normal 16" xfId="115" xr:uid="{00000000-0005-0000-0000-00007B000000}"/>
    <cellStyle name="Normal 160" xfId="215" xr:uid="{00000000-0005-0000-0000-00007C000000}"/>
    <cellStyle name="Normal 160 2" xfId="258" xr:uid="{00000000-0005-0000-0000-00007D000000}"/>
    <cellStyle name="Normal 161" xfId="218" xr:uid="{00000000-0005-0000-0000-00007E000000}"/>
    <cellStyle name="Normal 161 2" xfId="260" xr:uid="{00000000-0005-0000-0000-00007F000000}"/>
    <cellStyle name="Normal 162" xfId="220" xr:uid="{00000000-0005-0000-0000-000080000000}"/>
    <cellStyle name="Normal 162 2" xfId="262" xr:uid="{00000000-0005-0000-0000-000081000000}"/>
    <cellStyle name="Normal 163" xfId="222" xr:uid="{00000000-0005-0000-0000-000082000000}"/>
    <cellStyle name="Normal 163 2" xfId="264" xr:uid="{00000000-0005-0000-0000-000083000000}"/>
    <cellStyle name="Normal 164" xfId="224" xr:uid="{00000000-0005-0000-0000-000084000000}"/>
    <cellStyle name="Normal 164 2" xfId="266" xr:uid="{00000000-0005-0000-0000-000085000000}"/>
    <cellStyle name="Normal 165" xfId="10" xr:uid="{00000000-0005-0000-0000-000086000000}"/>
    <cellStyle name="Normal 165 2" xfId="245" xr:uid="{00000000-0005-0000-0000-000087000000}"/>
    <cellStyle name="Normal 166" xfId="235" xr:uid="{00000000-0005-0000-0000-000088000000}"/>
    <cellStyle name="Normal 17" xfId="116" xr:uid="{00000000-0005-0000-0000-000089000000}"/>
    <cellStyle name="Normal 18" xfId="117" xr:uid="{00000000-0005-0000-0000-00008A000000}"/>
    <cellStyle name="Normal 19" xfId="118" xr:uid="{00000000-0005-0000-0000-00008B000000}"/>
    <cellStyle name="Normal 2" xfId="9" xr:uid="{00000000-0005-0000-0000-00008C000000}"/>
    <cellStyle name="Normal 2 2" xfId="119" xr:uid="{00000000-0005-0000-0000-00008D000000}"/>
    <cellStyle name="Normal 2 3" xfId="277" xr:uid="{00000000-0005-0000-0000-00008E000000}"/>
    <cellStyle name="Normal 20" xfId="120" xr:uid="{00000000-0005-0000-0000-00008F000000}"/>
    <cellStyle name="Normal 21" xfId="121" xr:uid="{00000000-0005-0000-0000-000090000000}"/>
    <cellStyle name="Normal 22" xfId="122" xr:uid="{00000000-0005-0000-0000-000091000000}"/>
    <cellStyle name="Normal 23" xfId="123" xr:uid="{00000000-0005-0000-0000-000092000000}"/>
    <cellStyle name="Normal 24" xfId="124" xr:uid="{00000000-0005-0000-0000-000093000000}"/>
    <cellStyle name="Normal 25" xfId="125" xr:uid="{00000000-0005-0000-0000-000094000000}"/>
    <cellStyle name="Normal 26" xfId="126" xr:uid="{00000000-0005-0000-0000-000095000000}"/>
    <cellStyle name="Normal 27" xfId="127" xr:uid="{00000000-0005-0000-0000-000096000000}"/>
    <cellStyle name="Normal 28" xfId="128" xr:uid="{00000000-0005-0000-0000-000097000000}"/>
    <cellStyle name="Normal 29" xfId="129" xr:uid="{00000000-0005-0000-0000-000098000000}"/>
    <cellStyle name="Normal 3" xfId="130" xr:uid="{00000000-0005-0000-0000-000099000000}"/>
    <cellStyle name="Normal 3 2" xfId="276" xr:uid="{00000000-0005-0000-0000-00009A000000}"/>
    <cellStyle name="Normal 30" xfId="131" xr:uid="{00000000-0005-0000-0000-00009B000000}"/>
    <cellStyle name="Normal 31" xfId="132" xr:uid="{00000000-0005-0000-0000-00009C000000}"/>
    <cellStyle name="Normal 32" xfId="133" xr:uid="{00000000-0005-0000-0000-00009D000000}"/>
    <cellStyle name="Normal 33" xfId="134" xr:uid="{00000000-0005-0000-0000-00009E000000}"/>
    <cellStyle name="Normal 34" xfId="135" xr:uid="{00000000-0005-0000-0000-00009F000000}"/>
    <cellStyle name="Normal 35" xfId="136" xr:uid="{00000000-0005-0000-0000-0000A0000000}"/>
    <cellStyle name="Normal 36" xfId="137" xr:uid="{00000000-0005-0000-0000-0000A1000000}"/>
    <cellStyle name="Normal 37" xfId="138" xr:uid="{00000000-0005-0000-0000-0000A2000000}"/>
    <cellStyle name="Normal 38" xfId="139" xr:uid="{00000000-0005-0000-0000-0000A3000000}"/>
    <cellStyle name="Normal 39" xfId="140" xr:uid="{00000000-0005-0000-0000-0000A4000000}"/>
    <cellStyle name="Normal 4" xfId="141" xr:uid="{00000000-0005-0000-0000-0000A5000000}"/>
    <cellStyle name="Normal 40" xfId="142" xr:uid="{00000000-0005-0000-0000-0000A6000000}"/>
    <cellStyle name="Normal 41" xfId="143" xr:uid="{00000000-0005-0000-0000-0000A7000000}"/>
    <cellStyle name="Normal 42" xfId="144" xr:uid="{00000000-0005-0000-0000-0000A8000000}"/>
    <cellStyle name="Normal 43" xfId="145" xr:uid="{00000000-0005-0000-0000-0000A9000000}"/>
    <cellStyle name="Normal 44" xfId="146" xr:uid="{00000000-0005-0000-0000-0000AA000000}"/>
    <cellStyle name="Normal 45" xfId="147" xr:uid="{00000000-0005-0000-0000-0000AB000000}"/>
    <cellStyle name="Normal 46" xfId="148" xr:uid="{00000000-0005-0000-0000-0000AC000000}"/>
    <cellStyle name="Normal 47" xfId="149" xr:uid="{00000000-0005-0000-0000-0000AD000000}"/>
    <cellStyle name="Normal 48" xfId="150" xr:uid="{00000000-0005-0000-0000-0000AE000000}"/>
    <cellStyle name="Normal 49" xfId="151" xr:uid="{00000000-0005-0000-0000-0000AF000000}"/>
    <cellStyle name="Normal 5" xfId="152" xr:uid="{00000000-0005-0000-0000-0000B0000000}"/>
    <cellStyle name="Normal 50" xfId="153" xr:uid="{00000000-0005-0000-0000-0000B1000000}"/>
    <cellStyle name="Normal 51" xfId="154" xr:uid="{00000000-0005-0000-0000-0000B2000000}"/>
    <cellStyle name="Normal 52" xfId="155" xr:uid="{00000000-0005-0000-0000-0000B3000000}"/>
    <cellStyle name="Normal 53" xfId="156" xr:uid="{00000000-0005-0000-0000-0000B4000000}"/>
    <cellStyle name="Normal 54" xfId="157" xr:uid="{00000000-0005-0000-0000-0000B5000000}"/>
    <cellStyle name="Normal 55" xfId="158" xr:uid="{00000000-0005-0000-0000-0000B6000000}"/>
    <cellStyle name="Normal 56" xfId="159" xr:uid="{00000000-0005-0000-0000-0000B7000000}"/>
    <cellStyle name="Normal 57" xfId="160" xr:uid="{00000000-0005-0000-0000-0000B8000000}"/>
    <cellStyle name="Normal 58" xfId="161" xr:uid="{00000000-0005-0000-0000-0000B9000000}"/>
    <cellStyle name="Normal 59" xfId="162" xr:uid="{00000000-0005-0000-0000-0000BA000000}"/>
    <cellStyle name="Normal 6" xfId="163" xr:uid="{00000000-0005-0000-0000-0000BB000000}"/>
    <cellStyle name="Normal 60" xfId="164" xr:uid="{00000000-0005-0000-0000-0000BC000000}"/>
    <cellStyle name="Normal 61" xfId="165" xr:uid="{00000000-0005-0000-0000-0000BD000000}"/>
    <cellStyle name="Normal 62" xfId="166" xr:uid="{00000000-0005-0000-0000-0000BE000000}"/>
    <cellStyle name="Normal 63" xfId="167" xr:uid="{00000000-0005-0000-0000-0000BF000000}"/>
    <cellStyle name="Normal 64" xfId="168" xr:uid="{00000000-0005-0000-0000-0000C0000000}"/>
    <cellStyle name="Normal 65" xfId="169" xr:uid="{00000000-0005-0000-0000-0000C1000000}"/>
    <cellStyle name="Normal 66" xfId="170" xr:uid="{00000000-0005-0000-0000-0000C2000000}"/>
    <cellStyle name="Normal 67" xfId="171" xr:uid="{00000000-0005-0000-0000-0000C3000000}"/>
    <cellStyle name="Normal 68" xfId="172" xr:uid="{00000000-0005-0000-0000-0000C4000000}"/>
    <cellStyle name="Normal 69" xfId="173" xr:uid="{00000000-0005-0000-0000-0000C5000000}"/>
    <cellStyle name="Normal 7" xfId="174" xr:uid="{00000000-0005-0000-0000-0000C6000000}"/>
    <cellStyle name="Normal 70" xfId="175" xr:uid="{00000000-0005-0000-0000-0000C7000000}"/>
    <cellStyle name="Normal 71" xfId="176" xr:uid="{00000000-0005-0000-0000-0000C8000000}"/>
    <cellStyle name="Normal 72" xfId="177" xr:uid="{00000000-0005-0000-0000-0000C9000000}"/>
    <cellStyle name="Normal 73" xfId="178" xr:uid="{00000000-0005-0000-0000-0000CA000000}"/>
    <cellStyle name="Normal 74" xfId="179" xr:uid="{00000000-0005-0000-0000-0000CB000000}"/>
    <cellStyle name="Normal 75" xfId="180" xr:uid="{00000000-0005-0000-0000-0000CC000000}"/>
    <cellStyle name="Normal 76" xfId="181" xr:uid="{00000000-0005-0000-0000-0000CD000000}"/>
    <cellStyle name="Normal 77" xfId="182" xr:uid="{00000000-0005-0000-0000-0000CE000000}"/>
    <cellStyle name="Normal 78" xfId="183" xr:uid="{00000000-0005-0000-0000-0000CF000000}"/>
    <cellStyle name="Normal 79" xfId="184" xr:uid="{00000000-0005-0000-0000-0000D0000000}"/>
    <cellStyle name="Normal 8" xfId="185" xr:uid="{00000000-0005-0000-0000-0000D1000000}"/>
    <cellStyle name="Normal 80" xfId="186" xr:uid="{00000000-0005-0000-0000-0000D2000000}"/>
    <cellStyle name="Normal 81" xfId="187" xr:uid="{00000000-0005-0000-0000-0000D3000000}"/>
    <cellStyle name="Normal 82" xfId="188" xr:uid="{00000000-0005-0000-0000-0000D4000000}"/>
    <cellStyle name="Normal 83" xfId="189" xr:uid="{00000000-0005-0000-0000-0000D5000000}"/>
    <cellStyle name="Normal 84" xfId="190" xr:uid="{00000000-0005-0000-0000-0000D6000000}"/>
    <cellStyle name="Normal 85" xfId="191" xr:uid="{00000000-0005-0000-0000-0000D7000000}"/>
    <cellStyle name="Normal 86" xfId="192" xr:uid="{00000000-0005-0000-0000-0000D8000000}"/>
    <cellStyle name="Normal 87" xfId="193" xr:uid="{00000000-0005-0000-0000-0000D9000000}"/>
    <cellStyle name="Normal 88" xfId="194" xr:uid="{00000000-0005-0000-0000-0000DA000000}"/>
    <cellStyle name="Normal 89" xfId="195" xr:uid="{00000000-0005-0000-0000-0000DB000000}"/>
    <cellStyle name="Normal 9" xfId="196" xr:uid="{00000000-0005-0000-0000-0000DC000000}"/>
    <cellStyle name="Normal 90" xfId="197" xr:uid="{00000000-0005-0000-0000-0000DD000000}"/>
    <cellStyle name="Normal 91" xfId="198" xr:uid="{00000000-0005-0000-0000-0000DE000000}"/>
    <cellStyle name="Normal 92" xfId="199" xr:uid="{00000000-0005-0000-0000-0000DF000000}"/>
    <cellStyle name="Normal 93" xfId="200" xr:uid="{00000000-0005-0000-0000-0000E0000000}"/>
    <cellStyle name="Normal 94" xfId="201" xr:uid="{00000000-0005-0000-0000-0000E1000000}"/>
    <cellStyle name="Normal 95" xfId="202" xr:uid="{00000000-0005-0000-0000-0000E2000000}"/>
    <cellStyle name="Normal 96" xfId="203" xr:uid="{00000000-0005-0000-0000-0000E3000000}"/>
    <cellStyle name="Normal 97" xfId="204" xr:uid="{00000000-0005-0000-0000-0000E4000000}"/>
    <cellStyle name="Normal 98" xfId="205" xr:uid="{00000000-0005-0000-0000-0000E5000000}"/>
    <cellStyle name="Normal 99" xfId="206" xr:uid="{00000000-0005-0000-0000-0000E6000000}"/>
    <cellStyle name="normální_Rezervy_prez_1_12_03" xfId="207" xr:uid="{00000000-0005-0000-0000-0000E7000000}"/>
    <cellStyle name="Normalno" xfId="0" builtinId="0"/>
    <cellStyle name="Normalno 2" xfId="1" xr:uid="{00000000-0005-0000-0000-0000E8000000}"/>
    <cellStyle name="Normalno 2 2" xfId="5" xr:uid="{00000000-0005-0000-0000-0000E9000000}"/>
    <cellStyle name="Normalno 3" xfId="6" xr:uid="{00000000-0005-0000-0000-0000EA000000}"/>
    <cellStyle name="Note 2" xfId="208" xr:uid="{00000000-0005-0000-0000-0000EB000000}"/>
    <cellStyle name="Note 3" xfId="232" xr:uid="{00000000-0005-0000-0000-0000EC000000}"/>
    <cellStyle name="Note 4" xfId="236" xr:uid="{00000000-0005-0000-0000-0000ED000000}"/>
    <cellStyle name="Note 5" xfId="237" xr:uid="{00000000-0005-0000-0000-0000EE000000}"/>
    <cellStyle name="Obično 2" xfId="2" xr:uid="{00000000-0005-0000-0000-0000EF000000}"/>
    <cellStyle name="Obično 2 2" xfId="3" xr:uid="{00000000-0005-0000-0000-0000F0000000}"/>
    <cellStyle name="Obično 3" xfId="7" xr:uid="{00000000-0005-0000-0000-0000F1000000}"/>
    <cellStyle name="Obično 3 2" xfId="216" xr:uid="{00000000-0005-0000-0000-0000F2000000}"/>
    <cellStyle name="Obično 3 2 2" xfId="259" xr:uid="{00000000-0005-0000-0000-0000F3000000}"/>
    <cellStyle name="Obično 3 3" xfId="219" xr:uid="{00000000-0005-0000-0000-0000F4000000}"/>
    <cellStyle name="Obično 3 3 2" xfId="261" xr:uid="{00000000-0005-0000-0000-0000F5000000}"/>
    <cellStyle name="Obično 3 4" xfId="221" xr:uid="{00000000-0005-0000-0000-0000F6000000}"/>
    <cellStyle name="Obično 3 4 2" xfId="263" xr:uid="{00000000-0005-0000-0000-0000F7000000}"/>
    <cellStyle name="Obično 3 5" xfId="223" xr:uid="{00000000-0005-0000-0000-0000F8000000}"/>
    <cellStyle name="Obično 3 5 2" xfId="265" xr:uid="{00000000-0005-0000-0000-0000F9000000}"/>
    <cellStyle name="Obično 3 6" xfId="225" xr:uid="{00000000-0005-0000-0000-0000FA000000}"/>
    <cellStyle name="Obično 3 6 2" xfId="267" xr:uid="{00000000-0005-0000-0000-0000FB000000}"/>
    <cellStyle name="Obično 3 7" xfId="257" xr:uid="{00000000-0005-0000-0000-0000FC000000}"/>
    <cellStyle name="Obično 4" xfId="4" xr:uid="{00000000-0005-0000-0000-0000FD000000}"/>
    <cellStyle name="Obično 4 2" xfId="8" xr:uid="{00000000-0005-0000-0000-0000FE000000}"/>
    <cellStyle name="Obično_12a Izvjestaji drustava za osiguranje" xfId="217" xr:uid="{00000000-0005-0000-0000-0000FF000000}"/>
    <cellStyle name="Output 2" xfId="209" xr:uid="{00000000-0005-0000-0000-000000010000}"/>
    <cellStyle name="Output 2 2" xfId="254" xr:uid="{00000000-0005-0000-0000-000001010000}"/>
    <cellStyle name="Output 2 3" xfId="274" xr:uid="{00000000-0005-0000-0000-000002010000}"/>
    <cellStyle name="Output 2 4" xfId="243" xr:uid="{00000000-0005-0000-0000-000003010000}"/>
    <cellStyle name="Output 3" xfId="233" xr:uid="{00000000-0005-0000-0000-000004010000}"/>
    <cellStyle name="Output 3 2" xfId="252" xr:uid="{00000000-0005-0000-0000-000005010000}"/>
    <cellStyle name="Output 3 3" xfId="272" xr:uid="{00000000-0005-0000-0000-000006010000}"/>
    <cellStyle name="Output 3 4" xfId="241" xr:uid="{00000000-0005-0000-0000-000007010000}"/>
    <cellStyle name="Output 4" xfId="227" xr:uid="{00000000-0005-0000-0000-000008010000}"/>
    <cellStyle name="Percent 2" xfId="251" xr:uid="{00000000-0005-0000-0000-000009010000}"/>
    <cellStyle name="Standard_0103_s Versicherung" xfId="210" xr:uid="{00000000-0005-0000-0000-00000A010000}"/>
    <cellStyle name="Title 2" xfId="211" xr:uid="{00000000-0005-0000-0000-00000B010000}"/>
    <cellStyle name="Total 2" xfId="212" xr:uid="{00000000-0005-0000-0000-00000C010000}"/>
    <cellStyle name="Total 2 2" xfId="255" xr:uid="{00000000-0005-0000-0000-00000D010000}"/>
    <cellStyle name="Total 2 3" xfId="275" xr:uid="{00000000-0005-0000-0000-00000E010000}"/>
    <cellStyle name="Total 2 4" xfId="238" xr:uid="{00000000-0005-0000-0000-00000F010000}"/>
    <cellStyle name="Total 3" xfId="234" xr:uid="{00000000-0005-0000-0000-000010010000}"/>
    <cellStyle name="Total 3 2" xfId="253" xr:uid="{00000000-0005-0000-0000-000011010000}"/>
    <cellStyle name="Total 3 3" xfId="273" xr:uid="{00000000-0005-0000-0000-000012010000}"/>
    <cellStyle name="Total 3 4" xfId="250" xr:uid="{00000000-0005-0000-0000-000013010000}"/>
    <cellStyle name="Total 4" xfId="226" xr:uid="{00000000-0005-0000-0000-000014010000}"/>
    <cellStyle name="Warning Text 2" xfId="213" xr:uid="{00000000-0005-0000-0000-000015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showGridLines="0" tabSelected="1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83" t="s">
        <v>29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99" t="s">
        <v>36</v>
      </c>
      <c r="D11" s="99"/>
      <c r="E11" s="99"/>
      <c r="F11" s="100"/>
    </row>
    <row r="12" spans="1:6" s="1" customFormat="1" ht="26.25" customHeight="1" x14ac:dyDescent="0.2">
      <c r="A12" s="66" t="s">
        <v>32</v>
      </c>
      <c r="B12" s="40" t="s">
        <v>33</v>
      </c>
      <c r="C12" s="63" t="s">
        <v>34</v>
      </c>
      <c r="D12" s="91" t="s">
        <v>35</v>
      </c>
      <c r="E12" s="91" t="s">
        <v>34</v>
      </c>
      <c r="F12" s="67" t="s">
        <v>35</v>
      </c>
    </row>
    <row r="13" spans="1:6" s="1" customFormat="1" ht="24.75" customHeight="1" thickBot="1" x14ac:dyDescent="0.25">
      <c r="A13" s="68"/>
      <c r="B13" s="69"/>
      <c r="C13" s="70" t="s">
        <v>69</v>
      </c>
      <c r="D13" s="92" t="s">
        <v>25</v>
      </c>
      <c r="E13" s="70" t="s">
        <v>70</v>
      </c>
      <c r="F13" s="77" t="s">
        <v>25</v>
      </c>
    </row>
    <row r="14" spans="1:6" s="1" customFormat="1" ht="16.5" customHeight="1" x14ac:dyDescent="0.2">
      <c r="A14" s="19" t="s">
        <v>0</v>
      </c>
      <c r="B14" s="12" t="s">
        <v>41</v>
      </c>
      <c r="C14" s="48">
        <f>FBiH!C14+RS!C14</f>
        <v>20700873.165899999</v>
      </c>
      <c r="D14" s="84">
        <f t="shared" ref="D14:D37" si="0">C14/C$38*100</f>
        <v>6.7280039494802217</v>
      </c>
      <c r="E14" s="48">
        <f>FBiH!E14+RS!E14</f>
        <v>20702885.559999999</v>
      </c>
      <c r="F14" s="84">
        <f t="shared" ref="F14:F37" si="1">E14/E$38*100</f>
        <v>5.8406777772674818</v>
      </c>
    </row>
    <row r="15" spans="1:6" s="1" customFormat="1" ht="17.100000000000001" customHeight="1" x14ac:dyDescent="0.2">
      <c r="A15" s="22" t="s">
        <v>1</v>
      </c>
      <c r="B15" s="12" t="s">
        <v>42</v>
      </c>
      <c r="C15" s="48">
        <f>FBiH!C15+RS!C15</f>
        <v>6807891.3598999996</v>
      </c>
      <c r="D15" s="85">
        <f t="shared" si="0"/>
        <v>2.2126370994094295</v>
      </c>
      <c r="E15" s="48">
        <f>FBiH!E15+RS!E15</f>
        <v>7168190.79</v>
      </c>
      <c r="F15" s="85">
        <f t="shared" si="1"/>
        <v>2.0222829580460879</v>
      </c>
    </row>
    <row r="16" spans="1:6" s="1" customFormat="1" ht="17.100000000000001" customHeight="1" x14ac:dyDescent="0.2">
      <c r="A16" s="22" t="s">
        <v>2</v>
      </c>
      <c r="B16" s="12" t="s">
        <v>43</v>
      </c>
      <c r="C16" s="48">
        <f>FBiH!C16+RS!C16</f>
        <v>33644493.139899999</v>
      </c>
      <c r="D16" s="85">
        <f t="shared" si="0"/>
        <v>10.934818106918538</v>
      </c>
      <c r="E16" s="48">
        <f>FBiH!E16+RS!E16</f>
        <v>39833929.719999999</v>
      </c>
      <c r="F16" s="85">
        <f t="shared" si="1"/>
        <v>11.237909199785902</v>
      </c>
    </row>
    <row r="17" spans="1:6" s="1" customFormat="1" ht="17.100000000000001" customHeight="1" x14ac:dyDescent="0.2">
      <c r="A17" s="19" t="s">
        <v>3</v>
      </c>
      <c r="B17" s="12" t="s">
        <v>44</v>
      </c>
      <c r="C17" s="48">
        <f>FBiH!C17+RS!C17</f>
        <v>6881.99</v>
      </c>
      <c r="D17" s="85">
        <f t="shared" si="0"/>
        <v>2.2367199455410186E-3</v>
      </c>
      <c r="E17" s="48">
        <f>FBiH!E17+RS!E17</f>
        <v>23059.14</v>
      </c>
      <c r="F17" s="85">
        <f t="shared" si="1"/>
        <v>6.5054219698299715E-3</v>
      </c>
    </row>
    <row r="18" spans="1:6" s="1" customFormat="1" ht="17.100000000000001" customHeight="1" x14ac:dyDescent="0.2">
      <c r="A18" s="19" t="s">
        <v>4</v>
      </c>
      <c r="B18" s="12" t="s">
        <v>45</v>
      </c>
      <c r="C18" s="48">
        <f>FBiH!C18+RS!C18</f>
        <v>1049.6600000000001</v>
      </c>
      <c r="D18" s="85">
        <f t="shared" si="0"/>
        <v>3.4115066398477561E-4</v>
      </c>
      <c r="E18" s="48">
        <f>FBiH!E18+RS!E18</f>
        <v>3525</v>
      </c>
      <c r="F18" s="85">
        <f t="shared" si="1"/>
        <v>9.9446954412222882E-4</v>
      </c>
    </row>
    <row r="19" spans="1:6" s="1" customFormat="1" ht="17.100000000000001" customHeight="1" x14ac:dyDescent="0.2">
      <c r="A19" s="19" t="s">
        <v>5</v>
      </c>
      <c r="B19" s="12" t="s">
        <v>46</v>
      </c>
      <c r="C19" s="48">
        <f>FBiH!C19+RS!C19</f>
        <v>4487</v>
      </c>
      <c r="D19" s="85">
        <f t="shared" si="0"/>
        <v>1.4583227228813979E-3</v>
      </c>
      <c r="E19" s="48">
        <f>FBiH!E19+RS!E19</f>
        <v>2065</v>
      </c>
      <c r="F19" s="85">
        <f t="shared" si="1"/>
        <v>5.8257577549288009E-4</v>
      </c>
    </row>
    <row r="20" spans="1:6" s="1" customFormat="1" ht="17.100000000000001" customHeight="1" x14ac:dyDescent="0.2">
      <c r="A20" s="19" t="s">
        <v>6</v>
      </c>
      <c r="B20" s="12" t="s">
        <v>73</v>
      </c>
      <c r="C20" s="48">
        <f>FBiH!C20+RS!C20</f>
        <v>2588416.85</v>
      </c>
      <c r="D20" s="85">
        <f t="shared" si="0"/>
        <v>0.84126300616092964</v>
      </c>
      <c r="E20" s="48">
        <f>FBiH!E20+RS!E20</f>
        <v>2088103.57</v>
      </c>
      <c r="F20" s="85">
        <f t="shared" si="1"/>
        <v>0.58909373201075144</v>
      </c>
    </row>
    <row r="21" spans="1:6" s="1" customFormat="1" ht="17.100000000000001" customHeight="1" x14ac:dyDescent="0.2">
      <c r="A21" s="19" t="s">
        <v>7</v>
      </c>
      <c r="B21" s="12" t="s">
        <v>48</v>
      </c>
      <c r="C21" s="48">
        <f>FBiH!C21+RS!C21</f>
        <v>14540920.370000001</v>
      </c>
      <c r="D21" s="85">
        <f t="shared" si="0"/>
        <v>4.7259537747225284</v>
      </c>
      <c r="E21" s="48">
        <f>FBiH!E21+RS!E21</f>
        <v>16761524.16</v>
      </c>
      <c r="F21" s="85">
        <f t="shared" si="1"/>
        <v>4.7287447631741628</v>
      </c>
    </row>
    <row r="22" spans="1:6" s="1" customFormat="1" ht="17.100000000000001" customHeight="1" x14ac:dyDescent="0.2">
      <c r="A22" s="19" t="s">
        <v>8</v>
      </c>
      <c r="B22" s="12" t="s">
        <v>49</v>
      </c>
      <c r="C22" s="48">
        <f>FBiH!C22+RS!C22</f>
        <v>15578158.340000004</v>
      </c>
      <c r="D22" s="85">
        <f t="shared" si="0"/>
        <v>5.0630671468389492</v>
      </c>
      <c r="E22" s="48">
        <f>FBiH!E22+RS!E22</f>
        <v>21943481.93</v>
      </c>
      <c r="F22" s="85">
        <f t="shared" si="1"/>
        <v>6.1906736089025438</v>
      </c>
    </row>
    <row r="23" spans="1:6" s="1" customFormat="1" ht="17.100000000000001" customHeight="1" x14ac:dyDescent="0.2">
      <c r="A23" s="19" t="s">
        <v>9</v>
      </c>
      <c r="B23" s="12" t="s">
        <v>50</v>
      </c>
      <c r="C23" s="48">
        <f>FBiH!C23+RS!C23</f>
        <v>138267154.7999</v>
      </c>
      <c r="D23" s="85">
        <f t="shared" si="0"/>
        <v>44.938295893214594</v>
      </c>
      <c r="E23" s="48">
        <f>FBiH!E23+RS!E23</f>
        <v>163758064.69999999</v>
      </c>
      <c r="F23" s="85">
        <f t="shared" si="1"/>
        <v>46.199264666254592</v>
      </c>
    </row>
    <row r="24" spans="1:6" s="1" customFormat="1" ht="17.100000000000001" customHeight="1" x14ac:dyDescent="0.2">
      <c r="A24" s="19" t="s">
        <v>10</v>
      </c>
      <c r="B24" s="12" t="s">
        <v>51</v>
      </c>
      <c r="C24" s="48">
        <f>FBiH!C24+RS!C24</f>
        <v>33453.83</v>
      </c>
      <c r="D24" s="85">
        <f t="shared" si="0"/>
        <v>1.0872850558594027E-2</v>
      </c>
      <c r="E24" s="48">
        <f>FBiH!E24+RS!E24</f>
        <v>17897.43</v>
      </c>
      <c r="F24" s="85">
        <f>E24/E$38*100</f>
        <v>5.0492054051232632E-3</v>
      </c>
    </row>
    <row r="25" spans="1:6" s="1" customFormat="1" ht="17.100000000000001" customHeight="1" x14ac:dyDescent="0.2">
      <c r="A25" s="19" t="s">
        <v>11</v>
      </c>
      <c r="B25" s="12" t="s">
        <v>52</v>
      </c>
      <c r="C25" s="48">
        <f>FBiH!C25+RS!C25</f>
        <v>7771.96</v>
      </c>
      <c r="D25" s="85">
        <f t="shared" si="0"/>
        <v>2.5259696610932269E-3</v>
      </c>
      <c r="E25" s="48">
        <f>FBiH!E25+RS!E25</f>
        <v>10239.65</v>
      </c>
      <c r="F25" s="85">
        <f t="shared" si="1"/>
        <v>2.8888000191407606E-3</v>
      </c>
    </row>
    <row r="26" spans="1:6" s="1" customFormat="1" ht="17.100000000000001" customHeight="1" x14ac:dyDescent="0.2">
      <c r="A26" s="19" t="s">
        <v>12</v>
      </c>
      <c r="B26" s="12" t="s">
        <v>53</v>
      </c>
      <c r="C26" s="48">
        <f>FBiH!C26+RS!C26</f>
        <v>5347799.1499999994</v>
      </c>
      <c r="D26" s="85">
        <f t="shared" si="0"/>
        <v>1.7380916019279751</v>
      </c>
      <c r="E26" s="48">
        <f>FBiH!E26+RS!E26</f>
        <v>5918001.8799999999</v>
      </c>
      <c r="F26" s="85">
        <f t="shared" si="1"/>
        <v>1.6695808884306649</v>
      </c>
    </row>
    <row r="27" spans="1:6" s="1" customFormat="1" ht="17.100000000000001" customHeight="1" x14ac:dyDescent="0.2">
      <c r="A27" s="19" t="s">
        <v>13</v>
      </c>
      <c r="B27" s="12" t="s">
        <v>54</v>
      </c>
      <c r="C27" s="48">
        <f>FBiH!C27+RS!C27</f>
        <v>2579113.4299999997</v>
      </c>
      <c r="D27" s="85">
        <f t="shared" si="0"/>
        <v>0.8382392957115179</v>
      </c>
      <c r="E27" s="48">
        <f>FBiH!E27+RS!E27</f>
        <v>3288992.19</v>
      </c>
      <c r="F27" s="85">
        <f t="shared" si="1"/>
        <v>0.92788725214492795</v>
      </c>
    </row>
    <row r="28" spans="1:6" s="1" customFormat="1" ht="17.100000000000001" customHeight="1" x14ac:dyDescent="0.2">
      <c r="A28" s="19" t="s">
        <v>14</v>
      </c>
      <c r="B28" s="12" t="s">
        <v>74</v>
      </c>
      <c r="C28" s="48">
        <f>FBiH!C28+RS!C28</f>
        <v>224317.26</v>
      </c>
      <c r="D28" s="85">
        <f t="shared" si="0"/>
        <v>7.2905495295853454E-2</v>
      </c>
      <c r="E28" s="48">
        <f>FBiH!E28+RS!E28</f>
        <v>259964.79999999999</v>
      </c>
      <c r="F28" s="85">
        <f t="shared" si="1"/>
        <v>7.3341014508886915E-2</v>
      </c>
    </row>
    <row r="29" spans="1:6" s="1" customFormat="1" ht="17.100000000000001" customHeight="1" x14ac:dyDescent="0.2">
      <c r="A29" s="19" t="s">
        <v>15</v>
      </c>
      <c r="B29" s="12" t="s">
        <v>75</v>
      </c>
      <c r="C29" s="48">
        <f>FBiH!C29+RS!C29</f>
        <v>2513379.2400000002</v>
      </c>
      <c r="D29" s="85">
        <f t="shared" si="0"/>
        <v>0.81687498482513454</v>
      </c>
      <c r="E29" s="48">
        <f>FBiH!E29+RS!E29</f>
        <v>3357648.8200000003</v>
      </c>
      <c r="F29" s="85">
        <f t="shared" si="1"/>
        <v>0.94725659329019574</v>
      </c>
    </row>
    <row r="30" spans="1:6" s="1" customFormat="1" ht="17.100000000000001" customHeight="1" x14ac:dyDescent="0.2">
      <c r="A30" s="19" t="s">
        <v>16</v>
      </c>
      <c r="B30" s="12" t="s">
        <v>57</v>
      </c>
      <c r="C30" s="48">
        <f>FBiH!C30+RS!C30</f>
        <v>43388.9</v>
      </c>
      <c r="D30" s="85">
        <f t="shared" si="0"/>
        <v>1.4101853976115152E-2</v>
      </c>
      <c r="E30" s="48">
        <f>FBiH!E30+RS!E30</f>
        <v>68865.55</v>
      </c>
      <c r="F30" s="85">
        <f t="shared" si="1"/>
        <v>1.9428281450844413E-2</v>
      </c>
    </row>
    <row r="31" spans="1:6" s="1" customFormat="1" ht="17.100000000000001" customHeight="1" x14ac:dyDescent="0.2">
      <c r="A31" s="19" t="s">
        <v>17</v>
      </c>
      <c r="B31" s="12" t="s">
        <v>58</v>
      </c>
      <c r="C31" s="48">
        <f>FBiH!C31+RS!C31</f>
        <v>821641.67</v>
      </c>
      <c r="D31" s="85">
        <f t="shared" si="0"/>
        <v>0.26704228157504323</v>
      </c>
      <c r="E31" s="48">
        <f>FBiH!E31+RS!E31</f>
        <v>1175292.8799999999</v>
      </c>
      <c r="F31" s="85">
        <f t="shared" si="1"/>
        <v>0.33157247505920601</v>
      </c>
    </row>
    <row r="32" spans="1:6" s="1" customFormat="1" ht="17.100000000000001" customHeight="1" x14ac:dyDescent="0.2">
      <c r="A32" s="20" t="s">
        <v>23</v>
      </c>
      <c r="B32" s="6" t="s">
        <v>59</v>
      </c>
      <c r="C32" s="49">
        <f>SUM(C14:C31)</f>
        <v>243711192.11560002</v>
      </c>
      <c r="D32" s="86">
        <f t="shared" si="0"/>
        <v>79.208729503608936</v>
      </c>
      <c r="E32" s="49">
        <f>SUM(E14:E31)</f>
        <v>286381732.76999992</v>
      </c>
      <c r="F32" s="86">
        <f t="shared" si="1"/>
        <v>80.793733683039932</v>
      </c>
    </row>
    <row r="33" spans="1:6" s="1" customFormat="1" ht="17.100000000000001" customHeight="1" x14ac:dyDescent="0.2">
      <c r="A33" s="21" t="s">
        <v>22</v>
      </c>
      <c r="B33" s="96" t="s">
        <v>60</v>
      </c>
      <c r="C33" s="48">
        <f>FBiH!C33+RS!C33</f>
        <v>57365776.519900002</v>
      </c>
      <c r="D33" s="85">
        <f t="shared" si="0"/>
        <v>18.644487500491717</v>
      </c>
      <c r="E33" s="48">
        <f>FBiH!E33+RS!E33</f>
        <v>59400993.43</v>
      </c>
      <c r="F33" s="85">
        <f t="shared" si="1"/>
        <v>16.758150030280742</v>
      </c>
    </row>
    <row r="34" spans="1:6" s="1" customFormat="1" ht="17.100000000000001" customHeight="1" x14ac:dyDescent="0.2">
      <c r="A34" s="21" t="s">
        <v>20</v>
      </c>
      <c r="B34" s="97" t="s">
        <v>61</v>
      </c>
      <c r="C34" s="48">
        <f>FBiH!C34+RS!C34</f>
        <v>202754.04</v>
      </c>
      <c r="D34" s="85">
        <f t="shared" si="0"/>
        <v>6.5897219453533287E-2</v>
      </c>
      <c r="E34" s="48">
        <f>FBiH!E34+RS!E34</f>
        <v>150590.03</v>
      </c>
      <c r="F34" s="85">
        <f t="shared" si="1"/>
        <v>4.2484311626511423E-2</v>
      </c>
    </row>
    <row r="35" spans="1:6" s="1" customFormat="1" ht="17.100000000000001" customHeight="1" x14ac:dyDescent="0.2">
      <c r="A35" s="21" t="s">
        <v>21</v>
      </c>
      <c r="B35" s="98" t="s">
        <v>62</v>
      </c>
      <c r="C35" s="48">
        <f>FBiH!C35+RS!C35</f>
        <v>6333392.9500000002</v>
      </c>
      <c r="D35" s="85">
        <f t="shared" si="0"/>
        <v>2.0584200695167927</v>
      </c>
      <c r="E35" s="48">
        <f>FBiH!E35+RS!E35</f>
        <v>8527010.9700000007</v>
      </c>
      <c r="F35" s="85">
        <f t="shared" si="1"/>
        <v>2.405631975052807</v>
      </c>
    </row>
    <row r="36" spans="1:6" s="1" customFormat="1" ht="17.100000000000001" customHeight="1" x14ac:dyDescent="0.2">
      <c r="A36" s="19" t="s">
        <v>19</v>
      </c>
      <c r="B36" s="98" t="s">
        <v>63</v>
      </c>
      <c r="C36" s="48">
        <f>FBiH!C36+RS!C36</f>
        <v>69122.989999999991</v>
      </c>
      <c r="D36" s="85">
        <f t="shared" si="0"/>
        <v>2.2465706929017969E-2</v>
      </c>
      <c r="E36" s="48">
        <f>FBiH!E36+RS!E36</f>
        <v>0</v>
      </c>
      <c r="F36" s="85">
        <f t="shared" si="1"/>
        <v>0</v>
      </c>
    </row>
    <row r="37" spans="1:6" s="1" customFormat="1" ht="17.100000000000001" customHeight="1" x14ac:dyDescent="0.2">
      <c r="A37" s="20" t="s">
        <v>18</v>
      </c>
      <c r="B37" s="7" t="s">
        <v>64</v>
      </c>
      <c r="C37" s="51">
        <f>SUM(C33:C36)</f>
        <v>63971046.499900006</v>
      </c>
      <c r="D37" s="86">
        <f t="shared" si="0"/>
        <v>20.791270496391061</v>
      </c>
      <c r="E37" s="51">
        <f>SUM(E33:E36)</f>
        <v>68078594.430000007</v>
      </c>
      <c r="F37" s="86">
        <f t="shared" si="1"/>
        <v>19.206266316960061</v>
      </c>
    </row>
    <row r="38" spans="1:6" s="1" customFormat="1" ht="17.100000000000001" customHeight="1" x14ac:dyDescent="0.2">
      <c r="A38" s="16" t="s">
        <v>24</v>
      </c>
      <c r="B38" s="17" t="s">
        <v>65</v>
      </c>
      <c r="C38" s="25">
        <f>C32+C37</f>
        <v>307682238.61550003</v>
      </c>
      <c r="D38" s="78">
        <f>D32+D37</f>
        <v>100</v>
      </c>
      <c r="E38" s="25">
        <f>E32+E37</f>
        <v>354460327.19999993</v>
      </c>
      <c r="F38" s="78">
        <f>F32+F37</f>
        <v>100</v>
      </c>
    </row>
    <row r="40" spans="1:6" x14ac:dyDescent="0.25">
      <c r="B40" s="36"/>
      <c r="C40" s="37"/>
      <c r="E40" s="37"/>
    </row>
    <row r="41" spans="1:6" x14ac:dyDescent="0.25"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osiguranja&amp;RMjesečno izvješće</oddHeader>
    <oddFooter>&amp;CU izvješće su uključeni podatci zaključno s 30.04.2024. godine.</oddFooter>
  </headerFooter>
  <ignoredErrors>
    <ignoredError sqref="A14:A31 A34:A37" numberStoredAsText="1"/>
    <ignoredError sqref="A32:A33 A38" twoDigitTextYear="1" numberStoredAsText="1"/>
    <ignoredError sqref="E14:E37 D32:D37" formula="1"/>
    <ignoredError sqref="F14:F17 F19:F23 F26:F38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5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9" x14ac:dyDescent="0.25">
      <c r="C1" s="31"/>
      <c r="E1" s="31"/>
    </row>
    <row r="3" spans="1:9" x14ac:dyDescent="0.25">
      <c r="C3" s="35"/>
      <c r="E3" s="35"/>
    </row>
    <row r="4" spans="1:9" x14ac:dyDescent="0.25">
      <c r="C4" s="35"/>
      <c r="E4" s="35"/>
    </row>
    <row r="5" spans="1:9" x14ac:dyDescent="0.25">
      <c r="C5" s="35"/>
      <c r="E5" s="35"/>
    </row>
    <row r="6" spans="1:9" x14ac:dyDescent="0.25">
      <c r="C6" s="35"/>
      <c r="E6" s="35"/>
    </row>
    <row r="7" spans="1:9" x14ac:dyDescent="0.25">
      <c r="A7" s="62" t="s">
        <v>68</v>
      </c>
    </row>
    <row r="8" spans="1:9" x14ac:dyDescent="0.25">
      <c r="A8" s="62"/>
    </row>
    <row r="9" spans="1:9" s="1" customFormat="1" ht="15" customHeight="1" x14ac:dyDescent="0.2">
      <c r="C9" s="3"/>
      <c r="D9" s="2"/>
      <c r="E9" s="3"/>
      <c r="F9" s="2"/>
    </row>
    <row r="10" spans="1:9" s="1" customFormat="1" ht="15" customHeight="1" thickBot="1" x14ac:dyDescent="0.25">
      <c r="C10" s="3"/>
      <c r="D10" s="2"/>
      <c r="E10" s="3"/>
      <c r="F10" s="2"/>
    </row>
    <row r="11" spans="1:9" s="1" customFormat="1" ht="15" customHeight="1" x14ac:dyDescent="0.25">
      <c r="A11" s="64"/>
      <c r="B11" s="65"/>
      <c r="C11" s="99" t="s">
        <v>36</v>
      </c>
      <c r="D11" s="99"/>
      <c r="E11" s="99"/>
      <c r="F11" s="100"/>
    </row>
    <row r="12" spans="1:9" s="1" customFormat="1" ht="26.25" customHeight="1" x14ac:dyDescent="0.2">
      <c r="A12" s="66" t="s">
        <v>32</v>
      </c>
      <c r="B12" s="40" t="s">
        <v>33</v>
      </c>
      <c r="C12" s="63" t="s">
        <v>34</v>
      </c>
      <c r="D12" s="91" t="s">
        <v>35</v>
      </c>
      <c r="E12" s="91" t="s">
        <v>34</v>
      </c>
      <c r="F12" s="67" t="s">
        <v>35</v>
      </c>
    </row>
    <row r="13" spans="1:9" s="1" customFormat="1" ht="24.75" customHeight="1" thickBot="1" x14ac:dyDescent="0.25">
      <c r="A13" s="71"/>
      <c r="B13" s="14"/>
      <c r="C13" s="70" t="s">
        <v>69</v>
      </c>
      <c r="D13" s="92" t="s">
        <v>25</v>
      </c>
      <c r="E13" s="70" t="s">
        <v>70</v>
      </c>
      <c r="F13" s="77" t="s">
        <v>25</v>
      </c>
    </row>
    <row r="14" spans="1:9" s="1" customFormat="1" ht="16.5" customHeight="1" x14ac:dyDescent="0.2">
      <c r="A14" s="72" t="s">
        <v>0</v>
      </c>
      <c r="B14" s="12" t="s">
        <v>41</v>
      </c>
      <c r="C14" s="48">
        <v>13923123</v>
      </c>
      <c r="D14" s="87">
        <f>C14/C$38*100</f>
        <v>6.4117743249081354</v>
      </c>
      <c r="E14" s="48">
        <v>13529491</v>
      </c>
      <c r="F14" s="87">
        <f>E14/E$38*100</f>
        <v>5.4761156564491076</v>
      </c>
      <c r="H14" s="45"/>
      <c r="I14" s="45"/>
    </row>
    <row r="15" spans="1:9" s="1" customFormat="1" ht="17.100000000000001" customHeight="1" x14ac:dyDescent="0.2">
      <c r="A15" s="73" t="s">
        <v>1</v>
      </c>
      <c r="B15" s="12" t="s">
        <v>42</v>
      </c>
      <c r="C15" s="48">
        <v>6230217</v>
      </c>
      <c r="D15" s="85">
        <f t="shared" ref="D15:D37" si="0">C15/C$38*100</f>
        <v>2.8690937657597502</v>
      </c>
      <c r="E15" s="48">
        <v>6508080</v>
      </c>
      <c r="F15" s="85">
        <f t="shared" ref="F15:F37" si="1">E15/E$38*100</f>
        <v>2.6341714393707281</v>
      </c>
      <c r="H15" s="45"/>
      <c r="I15" s="45"/>
    </row>
    <row r="16" spans="1:9" s="1" customFormat="1" ht="17.100000000000001" customHeight="1" x14ac:dyDescent="0.2">
      <c r="A16" s="73" t="s">
        <v>2</v>
      </c>
      <c r="B16" s="12" t="s">
        <v>43</v>
      </c>
      <c r="C16" s="48">
        <v>26856057</v>
      </c>
      <c r="D16" s="85">
        <f t="shared" si="0"/>
        <v>12.367554085449752</v>
      </c>
      <c r="E16" s="48">
        <v>31696706</v>
      </c>
      <c r="F16" s="85">
        <f t="shared" si="1"/>
        <v>12.82936867207084</v>
      </c>
      <c r="H16" s="45"/>
      <c r="I16" s="45"/>
    </row>
    <row r="17" spans="1:9" s="1" customFormat="1" ht="17.100000000000001" customHeight="1" x14ac:dyDescent="0.2">
      <c r="A17" s="74" t="s">
        <v>3</v>
      </c>
      <c r="B17" s="12" t="s">
        <v>44</v>
      </c>
      <c r="C17" s="48">
        <v>0</v>
      </c>
      <c r="D17" s="85">
        <f t="shared" si="0"/>
        <v>0</v>
      </c>
      <c r="E17" s="48">
        <v>0</v>
      </c>
      <c r="F17" s="85">
        <f t="shared" si="1"/>
        <v>0</v>
      </c>
      <c r="H17" s="45"/>
      <c r="I17" s="45"/>
    </row>
    <row r="18" spans="1:9" s="1" customFormat="1" ht="17.100000000000001" customHeight="1" x14ac:dyDescent="0.2">
      <c r="A18" s="74" t="s">
        <v>4</v>
      </c>
      <c r="B18" s="12" t="s">
        <v>45</v>
      </c>
      <c r="C18" s="48">
        <v>0</v>
      </c>
      <c r="D18" s="85">
        <f t="shared" si="0"/>
        <v>0</v>
      </c>
      <c r="E18" s="48">
        <v>3525</v>
      </c>
      <c r="F18" s="85">
        <f t="shared" si="1"/>
        <v>1.4267578646516047E-3</v>
      </c>
      <c r="H18" s="45"/>
      <c r="I18" s="45"/>
    </row>
    <row r="19" spans="1:9" s="1" customFormat="1" ht="17.100000000000001" customHeight="1" x14ac:dyDescent="0.2">
      <c r="A19" s="74" t="s">
        <v>5</v>
      </c>
      <c r="B19" s="12" t="s">
        <v>46</v>
      </c>
      <c r="C19" s="48">
        <v>4187</v>
      </c>
      <c r="D19" s="85">
        <f t="shared" si="0"/>
        <v>1.92816648236106E-3</v>
      </c>
      <c r="E19" s="48">
        <v>1721</v>
      </c>
      <c r="F19" s="85">
        <f t="shared" si="1"/>
        <v>6.9658164115330833E-4</v>
      </c>
      <c r="H19" s="45"/>
      <c r="I19" s="45"/>
    </row>
    <row r="20" spans="1:9" s="1" customFormat="1" ht="17.100000000000001" customHeight="1" x14ac:dyDescent="0.2">
      <c r="A20" s="74" t="s">
        <v>6</v>
      </c>
      <c r="B20" s="12" t="s">
        <v>73</v>
      </c>
      <c r="C20" s="48">
        <v>1862690</v>
      </c>
      <c r="D20" s="85">
        <f t="shared" si="0"/>
        <v>0.85779231550731383</v>
      </c>
      <c r="E20" s="48">
        <v>1818666</v>
      </c>
      <c r="F20" s="85">
        <f t="shared" si="1"/>
        <v>0.73611234572325546</v>
      </c>
      <c r="H20" s="45"/>
      <c r="I20" s="45"/>
    </row>
    <row r="21" spans="1:9" s="1" customFormat="1" ht="17.100000000000001" customHeight="1" x14ac:dyDescent="0.2">
      <c r="A21" s="74" t="s">
        <v>7</v>
      </c>
      <c r="B21" s="12" t="s">
        <v>48</v>
      </c>
      <c r="C21" s="48">
        <v>11150779</v>
      </c>
      <c r="D21" s="85">
        <f t="shared" si="0"/>
        <v>5.1350748316254062</v>
      </c>
      <c r="E21" s="48">
        <v>13334483</v>
      </c>
      <c r="F21" s="85">
        <f t="shared" si="1"/>
        <v>5.3971853876065605</v>
      </c>
      <c r="H21" s="45"/>
      <c r="I21" s="45"/>
    </row>
    <row r="22" spans="1:9" s="1" customFormat="1" ht="17.100000000000001" customHeight="1" x14ac:dyDescent="0.2">
      <c r="A22" s="74" t="s">
        <v>8</v>
      </c>
      <c r="B22" s="12" t="s">
        <v>49</v>
      </c>
      <c r="C22" s="48">
        <v>8657662</v>
      </c>
      <c r="D22" s="85">
        <f t="shared" si="0"/>
        <v>3.9869629051853401</v>
      </c>
      <c r="E22" s="48">
        <v>12144754</v>
      </c>
      <c r="F22" s="85">
        <f t="shared" si="1"/>
        <v>4.915637810995471</v>
      </c>
      <c r="H22" s="45"/>
      <c r="I22" s="45"/>
    </row>
    <row r="23" spans="1:9" s="1" customFormat="1" ht="17.100000000000001" customHeight="1" x14ac:dyDescent="0.2">
      <c r="A23" s="74" t="s">
        <v>9</v>
      </c>
      <c r="B23" s="12" t="s">
        <v>50</v>
      </c>
      <c r="C23" s="48">
        <v>84925929</v>
      </c>
      <c r="D23" s="85">
        <f t="shared" si="0"/>
        <v>39.109464958484622</v>
      </c>
      <c r="E23" s="48">
        <v>99684887</v>
      </c>
      <c r="F23" s="85">
        <f t="shared" si="1"/>
        <v>40.347857167136603</v>
      </c>
      <c r="H23" s="45"/>
      <c r="I23" s="45"/>
    </row>
    <row r="24" spans="1:9" s="1" customFormat="1" ht="17.100000000000001" customHeight="1" x14ac:dyDescent="0.2">
      <c r="A24" s="74" t="s">
        <v>10</v>
      </c>
      <c r="B24" s="12" t="s">
        <v>51</v>
      </c>
      <c r="C24" s="48">
        <v>15109</v>
      </c>
      <c r="D24" s="85">
        <f t="shared" si="0"/>
        <v>6.9578856895135544E-3</v>
      </c>
      <c r="E24" s="48">
        <v>6356</v>
      </c>
      <c r="F24" s="85">
        <f t="shared" si="1"/>
        <v>2.5726164504186098E-3</v>
      </c>
      <c r="H24" s="45"/>
      <c r="I24" s="45"/>
    </row>
    <row r="25" spans="1:9" s="1" customFormat="1" ht="17.100000000000001" customHeight="1" x14ac:dyDescent="0.2">
      <c r="A25" s="74" t="s">
        <v>11</v>
      </c>
      <c r="B25" s="12" t="s">
        <v>52</v>
      </c>
      <c r="C25" s="48">
        <v>5816</v>
      </c>
      <c r="D25" s="85">
        <f t="shared" si="0"/>
        <v>2.6783415957515938E-3</v>
      </c>
      <c r="E25" s="48">
        <v>7140</v>
      </c>
      <c r="F25" s="85">
        <f t="shared" si="1"/>
        <v>2.889943589677293E-3</v>
      </c>
      <c r="H25" s="45"/>
      <c r="I25" s="45"/>
    </row>
    <row r="26" spans="1:9" s="1" customFormat="1" ht="17.100000000000001" customHeight="1" x14ac:dyDescent="0.2">
      <c r="A26" s="74" t="s">
        <v>12</v>
      </c>
      <c r="B26" s="12" t="s">
        <v>53</v>
      </c>
      <c r="C26" s="48">
        <v>3920430</v>
      </c>
      <c r="D26" s="85">
        <f t="shared" si="0"/>
        <v>1.805407624180265</v>
      </c>
      <c r="E26" s="48">
        <v>4360238</v>
      </c>
      <c r="F26" s="85">
        <f t="shared" si="1"/>
        <v>1.7648237895752581</v>
      </c>
      <c r="H26" s="45"/>
      <c r="I26" s="45"/>
    </row>
    <row r="27" spans="1:9" s="1" customFormat="1" ht="17.100000000000001" customHeight="1" x14ac:dyDescent="0.2">
      <c r="A27" s="74" t="s">
        <v>13</v>
      </c>
      <c r="B27" s="12" t="s">
        <v>54</v>
      </c>
      <c r="C27" s="48">
        <v>1376105</v>
      </c>
      <c r="D27" s="85">
        <f t="shared" si="0"/>
        <v>0.63371376575339533</v>
      </c>
      <c r="E27" s="48">
        <v>1207313</v>
      </c>
      <c r="F27" s="85">
        <f t="shared" si="1"/>
        <v>0.48866477102017675</v>
      </c>
      <c r="H27" s="45"/>
      <c r="I27" s="45"/>
    </row>
    <row r="28" spans="1:9" s="1" customFormat="1" ht="17.100000000000001" customHeight="1" x14ac:dyDescent="0.2">
      <c r="A28" s="74" t="s">
        <v>14</v>
      </c>
      <c r="B28" s="12" t="s">
        <v>74</v>
      </c>
      <c r="C28" s="48">
        <v>215624</v>
      </c>
      <c r="D28" s="85">
        <f t="shared" si="0"/>
        <v>9.929758050934348E-2</v>
      </c>
      <c r="E28" s="48">
        <v>250130</v>
      </c>
      <c r="F28" s="85">
        <f t="shared" si="1"/>
        <v>0.10124111905966124</v>
      </c>
      <c r="H28" s="45"/>
      <c r="I28" s="45"/>
    </row>
    <row r="29" spans="1:9" s="1" customFormat="1" ht="17.100000000000001" customHeight="1" x14ac:dyDescent="0.2">
      <c r="A29" s="74" t="s">
        <v>15</v>
      </c>
      <c r="B29" s="12" t="s">
        <v>75</v>
      </c>
      <c r="C29" s="48">
        <v>1779624</v>
      </c>
      <c r="D29" s="85">
        <f t="shared" si="0"/>
        <v>0.81953937138889865</v>
      </c>
      <c r="E29" s="48">
        <v>2313166</v>
      </c>
      <c r="F29" s="85">
        <f t="shared" si="1"/>
        <v>0.93626320077863667</v>
      </c>
      <c r="H29" s="45"/>
      <c r="I29" s="45"/>
    </row>
    <row r="30" spans="1:9" s="1" customFormat="1" ht="17.100000000000001" customHeight="1" x14ac:dyDescent="0.2">
      <c r="A30" s="74" t="s">
        <v>16</v>
      </c>
      <c r="B30" s="12" t="s">
        <v>57</v>
      </c>
      <c r="C30" s="48">
        <v>43169</v>
      </c>
      <c r="D30" s="85">
        <f t="shared" si="0"/>
        <v>1.9879870761176161E-2</v>
      </c>
      <c r="E30" s="48">
        <v>68588</v>
      </c>
      <c r="F30" s="85">
        <f t="shared" si="1"/>
        <v>2.7761267637084898E-2</v>
      </c>
      <c r="H30" s="45"/>
      <c r="I30" s="45"/>
    </row>
    <row r="31" spans="1:9" s="1" customFormat="1" ht="17.100000000000001" customHeight="1" x14ac:dyDescent="0.2">
      <c r="A31" s="74" t="s">
        <v>17</v>
      </c>
      <c r="B31" s="12" t="s">
        <v>58</v>
      </c>
      <c r="C31" s="48">
        <v>680317</v>
      </c>
      <c r="D31" s="85">
        <f t="shared" si="0"/>
        <v>0.31329458724156417</v>
      </c>
      <c r="E31" s="48">
        <v>921723</v>
      </c>
      <c r="F31" s="85">
        <f t="shared" si="1"/>
        <v>0.37307107497312658</v>
      </c>
      <c r="H31" s="45"/>
      <c r="I31" s="45"/>
    </row>
    <row r="32" spans="1:9" s="1" customFormat="1" ht="17.100000000000001" customHeight="1" x14ac:dyDescent="0.2">
      <c r="A32" s="75" t="s">
        <v>23</v>
      </c>
      <c r="B32" s="6" t="s">
        <v>59</v>
      </c>
      <c r="C32" s="49">
        <f>SUM(C14:C31)</f>
        <v>161646838</v>
      </c>
      <c r="D32" s="86">
        <f t="shared" si="0"/>
        <v>74.440414380522597</v>
      </c>
      <c r="E32" s="49">
        <f>SUM(E14:E31)</f>
        <v>187856967</v>
      </c>
      <c r="F32" s="86">
        <f t="shared" si="1"/>
        <v>76.035859601942406</v>
      </c>
      <c r="H32" s="45"/>
      <c r="I32" s="45"/>
    </row>
    <row r="33" spans="1:9" s="1" customFormat="1" ht="17.100000000000001" customHeight="1" x14ac:dyDescent="0.25">
      <c r="A33" s="76" t="s">
        <v>22</v>
      </c>
      <c r="B33" s="96" t="s">
        <v>60</v>
      </c>
      <c r="C33" s="50">
        <v>49845646</v>
      </c>
      <c r="D33" s="85">
        <f t="shared" si="0"/>
        <v>22.954550730555201</v>
      </c>
      <c r="E33" s="94">
        <v>51507201</v>
      </c>
      <c r="F33" s="85">
        <f t="shared" si="1"/>
        <v>20.847745847642837</v>
      </c>
      <c r="H33" s="45"/>
      <c r="I33" s="45"/>
    </row>
    <row r="34" spans="1:9" s="1" customFormat="1" ht="17.100000000000001" customHeight="1" x14ac:dyDescent="0.25">
      <c r="A34" s="76" t="s">
        <v>20</v>
      </c>
      <c r="B34" s="97" t="s">
        <v>61</v>
      </c>
      <c r="C34" s="50">
        <v>201401</v>
      </c>
      <c r="D34" s="85">
        <f t="shared" si="0"/>
        <v>9.2747709031287276E-2</v>
      </c>
      <c r="E34" s="94">
        <v>149237</v>
      </c>
      <c r="F34" s="85">
        <f t="shared" si="1"/>
        <v>6.0404273318301144E-2</v>
      </c>
      <c r="H34" s="45"/>
      <c r="I34" s="45"/>
    </row>
    <row r="35" spans="1:9" s="1" customFormat="1" ht="17.100000000000001" customHeight="1" x14ac:dyDescent="0.25">
      <c r="A35" s="76" t="s">
        <v>21</v>
      </c>
      <c r="B35" s="98" t="s">
        <v>62</v>
      </c>
      <c r="C35" s="50">
        <v>5455414</v>
      </c>
      <c r="D35" s="85">
        <f t="shared" si="0"/>
        <v>2.5122871798909192</v>
      </c>
      <c r="E35" s="94">
        <v>7550241</v>
      </c>
      <c r="F35" s="85">
        <f t="shared" si="1"/>
        <v>3.0559902770964533</v>
      </c>
      <c r="H35" s="45"/>
      <c r="I35" s="45"/>
    </row>
    <row r="36" spans="1:9" s="1" customFormat="1" ht="17.100000000000001" customHeight="1" x14ac:dyDescent="0.25">
      <c r="A36" s="74" t="s">
        <v>19</v>
      </c>
      <c r="B36" s="98" t="s">
        <v>63</v>
      </c>
      <c r="C36" s="50">
        <v>0</v>
      </c>
      <c r="D36" s="85">
        <f t="shared" si="0"/>
        <v>0</v>
      </c>
      <c r="E36" s="94">
        <v>0</v>
      </c>
      <c r="F36" s="85">
        <f t="shared" si="1"/>
        <v>0</v>
      </c>
      <c r="H36" s="45"/>
      <c r="I36" s="45"/>
    </row>
    <row r="37" spans="1:9" s="1" customFormat="1" ht="17.100000000000001" customHeight="1" x14ac:dyDescent="0.2">
      <c r="A37" s="75" t="s">
        <v>18</v>
      </c>
      <c r="B37" s="7" t="s">
        <v>64</v>
      </c>
      <c r="C37" s="51">
        <f>SUM(C33:C36)</f>
        <v>55502461</v>
      </c>
      <c r="D37" s="88">
        <f t="shared" si="0"/>
        <v>25.55958561947741</v>
      </c>
      <c r="E37" s="51">
        <f>SUM(E33:E36)</f>
        <v>59206679</v>
      </c>
      <c r="F37" s="88">
        <f t="shared" si="1"/>
        <v>23.964140398057594</v>
      </c>
    </row>
    <row r="38" spans="1:9" s="1" customFormat="1" ht="17.100000000000001" customHeight="1" x14ac:dyDescent="0.2">
      <c r="A38" s="80" t="s">
        <v>24</v>
      </c>
      <c r="B38" s="17" t="s">
        <v>65</v>
      </c>
      <c r="C38" s="95">
        <f>C32+C37</f>
        <v>217149299</v>
      </c>
      <c r="D38" s="81">
        <f>D32+D37</f>
        <v>100</v>
      </c>
      <c r="E38" s="95">
        <f>E32+E37</f>
        <v>247063646</v>
      </c>
      <c r="F38" s="81">
        <f>F32+F37</f>
        <v>100</v>
      </c>
    </row>
    <row r="40" spans="1:9" x14ac:dyDescent="0.25">
      <c r="B40" s="36"/>
      <c r="C40" s="37"/>
      <c r="E40" s="37"/>
    </row>
    <row r="41" spans="1:9" x14ac:dyDescent="0.25">
      <c r="A41" s="82" t="s">
        <v>71</v>
      </c>
      <c r="B41" s="36"/>
      <c r="C41" s="37"/>
      <c r="E41" s="37"/>
    </row>
    <row r="42" spans="1:9" x14ac:dyDescent="0.25">
      <c r="C42" s="38"/>
      <c r="E42" s="38"/>
    </row>
    <row r="43" spans="1:9" x14ac:dyDescent="0.25">
      <c r="C43" s="38"/>
      <c r="E43" s="38"/>
    </row>
    <row r="50" spans="3:6" x14ac:dyDescent="0.25">
      <c r="C50" s="44"/>
      <c r="D50" s="44"/>
      <c r="E50" s="44"/>
      <c r="F50" s="44"/>
    </row>
    <row r="51" spans="3:6" x14ac:dyDescent="0.25">
      <c r="C51" s="45"/>
      <c r="D51" s="45"/>
      <c r="E51" s="45"/>
      <c r="F51" s="45"/>
    </row>
    <row r="52" spans="3:6" x14ac:dyDescent="0.25">
      <c r="C52" s="45"/>
      <c r="D52" s="45"/>
      <c r="E52" s="45"/>
      <c r="F52" s="45"/>
    </row>
    <row r="53" spans="3:6" x14ac:dyDescent="0.25">
      <c r="C53" s="45"/>
      <c r="D53" s="45"/>
      <c r="E53" s="45"/>
      <c r="F53" s="45"/>
    </row>
    <row r="54" spans="3:6" x14ac:dyDescent="0.25">
      <c r="C54" s="45"/>
      <c r="D54" s="45"/>
      <c r="E54" s="45"/>
      <c r="F54" s="45"/>
    </row>
    <row r="55" spans="3:6" x14ac:dyDescent="0.25">
      <c r="C55" s="45"/>
      <c r="D55" s="45"/>
      <c r="E55" s="45"/>
      <c r="F55" s="45"/>
    </row>
    <row r="56" spans="3:6" x14ac:dyDescent="0.25">
      <c r="C56" s="47"/>
      <c r="D56" s="45"/>
      <c r="E56" s="47"/>
      <c r="F56" s="45"/>
    </row>
    <row r="57" spans="3:6" x14ac:dyDescent="0.25">
      <c r="C57" s="47"/>
      <c r="D57" s="45"/>
      <c r="E57" s="47"/>
      <c r="F57" s="45"/>
    </row>
    <row r="58" spans="3:6" x14ac:dyDescent="0.25">
      <c r="C58" s="47"/>
      <c r="D58" s="45"/>
      <c r="E58" s="47"/>
      <c r="F58" s="45"/>
    </row>
    <row r="59" spans="3:6" x14ac:dyDescent="0.25">
      <c r="C59" s="47"/>
      <c r="D59" s="45"/>
      <c r="E59" s="47"/>
      <c r="F59" s="45"/>
    </row>
    <row r="60" spans="3:6" x14ac:dyDescent="0.25">
      <c r="C60" s="47"/>
      <c r="D60" s="45"/>
      <c r="E60" s="47"/>
      <c r="F60" s="45"/>
    </row>
    <row r="61" spans="3:6" x14ac:dyDescent="0.25">
      <c r="C61" s="47"/>
      <c r="D61" s="45"/>
      <c r="E61" s="47"/>
      <c r="F61" s="45"/>
    </row>
    <row r="62" spans="3:6" x14ac:dyDescent="0.25">
      <c r="C62" s="47"/>
      <c r="D62" s="45"/>
      <c r="E62" s="47"/>
      <c r="F62" s="45"/>
    </row>
    <row r="63" spans="3:6" x14ac:dyDescent="0.25">
      <c r="C63" s="47"/>
      <c r="D63" s="45"/>
      <c r="E63" s="47"/>
      <c r="F63" s="45"/>
    </row>
    <row r="64" spans="3:6" x14ac:dyDescent="0.25">
      <c r="C64" s="47"/>
      <c r="D64" s="45"/>
      <c r="E64" s="47"/>
      <c r="F64" s="45"/>
    </row>
    <row r="65" spans="3:6" x14ac:dyDescent="0.25">
      <c r="C65" s="47"/>
      <c r="D65" s="45"/>
      <c r="E65" s="47"/>
      <c r="F65" s="45"/>
    </row>
    <row r="66" spans="3:6" x14ac:dyDescent="0.25">
      <c r="C66" s="47"/>
      <c r="D66" s="45"/>
      <c r="E66" s="47"/>
      <c r="F66" s="45"/>
    </row>
    <row r="67" spans="3:6" x14ac:dyDescent="0.25">
      <c r="C67" s="47"/>
      <c r="D67" s="45"/>
      <c r="E67" s="47"/>
      <c r="F67" s="45"/>
    </row>
    <row r="68" spans="3:6" x14ac:dyDescent="0.25">
      <c r="C68" s="47"/>
      <c r="D68" s="45"/>
      <c r="E68" s="47"/>
      <c r="F68" s="45"/>
    </row>
    <row r="69" spans="3:6" x14ac:dyDescent="0.25">
      <c r="C69" s="44"/>
      <c r="D69" s="44"/>
      <c r="E69" s="44"/>
      <c r="F69" s="44"/>
    </row>
    <row r="70" spans="3:6" x14ac:dyDescent="0.25">
      <c r="C70" s="44"/>
      <c r="D70" s="44"/>
      <c r="E70" s="44"/>
      <c r="F70" s="44"/>
    </row>
    <row r="71" spans="3:6" x14ac:dyDescent="0.25">
      <c r="C71" s="44"/>
      <c r="D71" s="44"/>
      <c r="E71" s="44"/>
      <c r="F71" s="44"/>
    </row>
    <row r="72" spans="3:6" x14ac:dyDescent="0.25">
      <c r="C72" s="44"/>
      <c r="D72" s="44"/>
      <c r="E72" s="44"/>
      <c r="F72" s="44"/>
    </row>
    <row r="73" spans="3:6" x14ac:dyDescent="0.25">
      <c r="C73" s="44"/>
      <c r="D73" s="44"/>
      <c r="E73" s="44"/>
      <c r="F73" s="44"/>
    </row>
    <row r="74" spans="3:6" x14ac:dyDescent="0.25">
      <c r="C74" s="44"/>
      <c r="D74" s="44"/>
      <c r="E74" s="44"/>
      <c r="F74" s="44"/>
    </row>
    <row r="75" spans="3:6" x14ac:dyDescent="0.25">
      <c r="C75" s="44"/>
      <c r="D75" s="44"/>
      <c r="E75" s="44"/>
      <c r="F75" s="44"/>
    </row>
  </sheetData>
  <mergeCells count="1">
    <mergeCell ref="C11:F11"/>
  </mergeCells>
  <dataValidations disablePrompts="1" count="1">
    <dataValidation type="decimal" allowBlank="1" showInputMessage="1" showErrorMessage="1" errorTitle="Microsoft Excel" error="Neočekivana vrsta podatka!_x000a_Mollimo unesite broj." sqref="C56:F68" xr:uid="{00000000-0002-0000-01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osiguranja&amp;RMjesečno izvješće</oddHeader>
    <oddFooter>&amp;CU izvješće su uključeni podatci zaključno s 30.04.2024.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:E32 D37:E37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101" t="s">
        <v>36</v>
      </c>
      <c r="D7" s="101"/>
      <c r="E7" s="101"/>
      <c r="F7" s="101"/>
      <c r="G7" s="101"/>
      <c r="H7" s="101"/>
      <c r="I7" s="102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103" t="s">
        <v>37</v>
      </c>
      <c r="H8" s="103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17089219</v>
      </c>
      <c r="D10" s="32">
        <f>C10/C$34*100</f>
        <v>6.3782345224571682</v>
      </c>
      <c r="E10" s="48"/>
      <c r="F10" s="32" t="e">
        <f>E10/E$34*100</f>
        <v>#DIV/0!</v>
      </c>
      <c r="G10" s="52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4496282</v>
      </c>
      <c r="D11" s="32">
        <f t="shared" ref="D11:D33" si="0">C11/C$34*100</f>
        <v>1.6781539914201324</v>
      </c>
      <c r="E11" s="48"/>
      <c r="F11" s="32" t="e">
        <f t="shared" ref="F11:F33" si="1">E11/E$34*100</f>
        <v>#DIV/0!</v>
      </c>
      <c r="G11" s="52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28452891</v>
      </c>
      <c r="D12" s="32">
        <f t="shared" si="0"/>
        <v>10.619514656574468</v>
      </c>
      <c r="E12" s="48"/>
      <c r="F12" s="32" t="e">
        <f t="shared" si="1"/>
        <v>#DIV/0!</v>
      </c>
      <c r="G12" s="52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8869</v>
      </c>
      <c r="D15" s="32">
        <f t="shared" si="0"/>
        <v>3.3101900080789314E-3</v>
      </c>
      <c r="E15" s="48"/>
      <c r="F15" s="32" t="e">
        <f t="shared" si="1"/>
        <v>#DIV/0!</v>
      </c>
      <c r="G15" s="52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48">
        <v>1948920</v>
      </c>
      <c r="D16" s="32">
        <f t="shared" si="0"/>
        <v>0.72739829862951744</v>
      </c>
      <c r="E16" s="48"/>
      <c r="F16" s="32" t="e">
        <f t="shared" si="1"/>
        <v>#DIV/0!</v>
      </c>
      <c r="G16" s="52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12819500</v>
      </c>
      <c r="D17" s="32">
        <f t="shared" si="0"/>
        <v>4.7846409751457726</v>
      </c>
      <c r="E17" s="48"/>
      <c r="F17" s="32" t="e">
        <f t="shared" si="1"/>
        <v>#DIV/0!</v>
      </c>
      <c r="G17" s="52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48">
        <v>10975436</v>
      </c>
      <c r="D18" s="32">
        <f t="shared" si="0"/>
        <v>4.0963782367245232</v>
      </c>
      <c r="E18" s="48"/>
      <c r="F18" s="32" t="e">
        <f t="shared" si="1"/>
        <v>#DIV/0!</v>
      </c>
      <c r="G18" s="52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123767556</v>
      </c>
      <c r="D19" s="32">
        <f t="shared" si="0"/>
        <v>46.19394826875066</v>
      </c>
      <c r="E19" s="48"/>
      <c r="F19" s="32" t="e">
        <f t="shared" si="1"/>
        <v>#DIV/0!</v>
      </c>
      <c r="G19" s="52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48">
        <v>15825</v>
      </c>
      <c r="D20" s="32">
        <f t="shared" si="0"/>
        <v>5.9063881923383799E-3</v>
      </c>
      <c r="E20" s="48"/>
      <c r="F20" s="32" t="e">
        <f t="shared" si="1"/>
        <v>#DIV/0!</v>
      </c>
      <c r="G20" s="52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48">
        <v>11104</v>
      </c>
      <c r="D21" s="32">
        <f t="shared" si="0"/>
        <v>4.1443623688925983E-3</v>
      </c>
      <c r="E21" s="48"/>
      <c r="F21" s="32" t="e">
        <f t="shared" si="1"/>
        <v>#DIV/0!</v>
      </c>
      <c r="G21" s="52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4019257</v>
      </c>
      <c r="D22" s="32">
        <f t="shared" si="0"/>
        <v>1.5001132440299132</v>
      </c>
      <c r="E22" s="48"/>
      <c r="F22" s="32" t="e">
        <f t="shared" si="1"/>
        <v>#DIV/0!</v>
      </c>
      <c r="G22" s="52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5856295</v>
      </c>
      <c r="D23" s="32">
        <f t="shared" si="0"/>
        <v>2.1857536580632093</v>
      </c>
      <c r="E23" s="48"/>
      <c r="F23" s="32" t="e">
        <f t="shared" si="1"/>
        <v>#DIV/0!</v>
      </c>
      <c r="G23" s="52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240775</v>
      </c>
      <c r="D24" s="32">
        <f t="shared" si="0"/>
        <v>8.9864809921660238E-2</v>
      </c>
      <c r="E24" s="48"/>
      <c r="F24" s="32" t="e">
        <f t="shared" si="1"/>
        <v>#DIV/0!</v>
      </c>
      <c r="G24" s="52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649462</v>
      </c>
      <c r="D25" s="32">
        <f t="shared" si="0"/>
        <v>0.24239966433949248</v>
      </c>
      <c r="E25" s="48"/>
      <c r="F25" s="32" t="e">
        <f t="shared" si="1"/>
        <v>#DIV/0!</v>
      </c>
      <c r="G25" s="52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996</v>
      </c>
      <c r="D26" s="32">
        <f t="shared" si="0"/>
        <v>3.717385554230032E-4</v>
      </c>
      <c r="E26" s="48"/>
      <c r="F26" s="32" t="e">
        <f t="shared" si="1"/>
        <v>#DIV/0!</v>
      </c>
      <c r="G26" s="52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557043</v>
      </c>
      <c r="D27" s="32">
        <f t="shared" si="0"/>
        <v>0.20790598406475502</v>
      </c>
      <c r="E27" s="48"/>
      <c r="F27" s="32" t="e">
        <f t="shared" si="1"/>
        <v>#DIV/0!</v>
      </c>
      <c r="G27" s="52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210909430</v>
      </c>
      <c r="D28" s="23">
        <f t="shared" si="0"/>
        <v>78.718038989245997</v>
      </c>
      <c r="E28" s="49">
        <f>SUM(E10:E27)</f>
        <v>0</v>
      </c>
      <c r="F28" s="43" t="e">
        <f t="shared" si="1"/>
        <v>#DIV/0!</v>
      </c>
      <c r="G28" s="53">
        <f t="shared" si="2"/>
        <v>-210909430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52704649</v>
      </c>
      <c r="D29" s="32">
        <f t="shared" si="0"/>
        <v>19.671034220217301</v>
      </c>
      <c r="E29" s="50"/>
      <c r="F29" s="32" t="e">
        <f t="shared" si="1"/>
        <v>#DIV/0!</v>
      </c>
      <c r="G29" s="52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331210</v>
      </c>
      <c r="D30" s="32">
        <f t="shared" si="0"/>
        <v>0.1236179989374025</v>
      </c>
      <c r="E30" s="50"/>
      <c r="F30" s="32" t="e">
        <f t="shared" si="1"/>
        <v>#DIV/0!</v>
      </c>
      <c r="G30" s="52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3984950</v>
      </c>
      <c r="D31" s="32">
        <f t="shared" si="0"/>
        <v>1.487308791599294</v>
      </c>
      <c r="E31" s="50"/>
      <c r="F31" s="32" t="e">
        <f t="shared" si="1"/>
        <v>#DIV/0!</v>
      </c>
      <c r="G31" s="52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0</v>
      </c>
      <c r="D32" s="32">
        <f t="shared" si="0"/>
        <v>0</v>
      </c>
      <c r="E32" s="50"/>
      <c r="F32" s="32" t="e">
        <f t="shared" si="1"/>
        <v>#DIV/0!</v>
      </c>
      <c r="G32" s="52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57020809</v>
      </c>
      <c r="D33" s="24">
        <f t="shared" si="0"/>
        <v>21.281961010753996</v>
      </c>
      <c r="E33" s="51">
        <f>SUM(E29:E32)</f>
        <v>0</v>
      </c>
      <c r="F33" s="24" t="e">
        <f t="shared" si="1"/>
        <v>#DIV/0!</v>
      </c>
      <c r="G33" s="54">
        <f t="shared" si="2"/>
        <v>-57020809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267930239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4"/>
      <c r="D46" s="44"/>
      <c r="E46" s="44"/>
      <c r="F46" s="44"/>
      <c r="G46" s="44"/>
    </row>
    <row r="47" spans="1:9" x14ac:dyDescent="0.25">
      <c r="C47" s="45"/>
      <c r="D47" s="45"/>
      <c r="E47" s="46"/>
      <c r="F47" s="46"/>
      <c r="G47" s="44"/>
    </row>
    <row r="48" spans="1:9" x14ac:dyDescent="0.25">
      <c r="C48" s="45"/>
      <c r="D48" s="45"/>
      <c r="E48" s="46"/>
      <c r="F48" s="44"/>
      <c r="G48" s="44"/>
    </row>
    <row r="49" spans="3:7" x14ac:dyDescent="0.25">
      <c r="C49" s="45"/>
      <c r="D49" s="45"/>
      <c r="E49" s="46"/>
      <c r="F49" s="44"/>
      <c r="G49" s="44"/>
    </row>
    <row r="50" spans="3:7" x14ac:dyDescent="0.25">
      <c r="C50" s="45"/>
      <c r="D50" s="45"/>
      <c r="E50" s="46"/>
      <c r="F50" s="44"/>
      <c r="G50" s="44"/>
    </row>
    <row r="51" spans="3:7" x14ac:dyDescent="0.25">
      <c r="C51" s="45"/>
      <c r="D51" s="45"/>
      <c r="E51" s="46"/>
      <c r="F51" s="44"/>
      <c r="G51" s="44"/>
    </row>
    <row r="52" spans="3:7" x14ac:dyDescent="0.25">
      <c r="C52" s="47"/>
      <c r="D52" s="45"/>
      <c r="E52" s="46"/>
      <c r="F52" s="44"/>
      <c r="G52" s="44"/>
    </row>
    <row r="53" spans="3:7" x14ac:dyDescent="0.25">
      <c r="C53" s="47"/>
      <c r="D53" s="45"/>
      <c r="E53" s="46"/>
      <c r="F53" s="44"/>
      <c r="G53" s="44"/>
    </row>
    <row r="54" spans="3:7" x14ac:dyDescent="0.25">
      <c r="C54" s="47"/>
      <c r="D54" s="45"/>
      <c r="E54" s="46"/>
      <c r="F54" s="44"/>
      <c r="G54" s="44"/>
    </row>
    <row r="55" spans="3:7" x14ac:dyDescent="0.25">
      <c r="C55" s="47"/>
      <c r="D55" s="45"/>
      <c r="E55" s="46"/>
      <c r="F55" s="44"/>
      <c r="G55" s="44"/>
    </row>
    <row r="56" spans="3:7" x14ac:dyDescent="0.25">
      <c r="C56" s="47"/>
      <c r="D56" s="45"/>
      <c r="E56" s="46"/>
      <c r="F56" s="44"/>
      <c r="G56" s="44"/>
    </row>
    <row r="57" spans="3:7" x14ac:dyDescent="0.25">
      <c r="C57" s="47"/>
      <c r="D57" s="45"/>
      <c r="E57" s="46"/>
      <c r="F57" s="44"/>
      <c r="G57" s="44"/>
    </row>
    <row r="58" spans="3:7" x14ac:dyDescent="0.25">
      <c r="C58" s="47"/>
      <c r="D58" s="45"/>
      <c r="E58" s="46"/>
      <c r="F58" s="44"/>
      <c r="G58" s="44"/>
    </row>
    <row r="59" spans="3:7" x14ac:dyDescent="0.25">
      <c r="C59" s="47"/>
      <c r="D59" s="45"/>
      <c r="E59" s="46"/>
      <c r="F59" s="44"/>
      <c r="G59" s="44"/>
    </row>
    <row r="60" spans="3:7" x14ac:dyDescent="0.25">
      <c r="C60" s="47"/>
      <c r="D60" s="45"/>
      <c r="E60" s="46"/>
      <c r="F60" s="44"/>
      <c r="G60" s="44"/>
    </row>
    <row r="61" spans="3:7" x14ac:dyDescent="0.25">
      <c r="C61" s="47"/>
      <c r="D61" s="45"/>
      <c r="E61" s="46"/>
      <c r="F61" s="44"/>
      <c r="G61" s="44"/>
    </row>
    <row r="62" spans="3:7" x14ac:dyDescent="0.25">
      <c r="C62" s="47"/>
      <c r="D62" s="45"/>
      <c r="E62" s="46"/>
      <c r="F62" s="44"/>
      <c r="G62" s="44"/>
    </row>
    <row r="63" spans="3:7" x14ac:dyDescent="0.25">
      <c r="C63" s="47"/>
      <c r="D63" s="45"/>
      <c r="E63" s="46"/>
      <c r="F63" s="44"/>
      <c r="G63" s="44"/>
    </row>
    <row r="64" spans="3:7" x14ac:dyDescent="0.25">
      <c r="C64" s="47"/>
      <c r="D64" s="45"/>
      <c r="E64" s="46"/>
      <c r="F64" s="44"/>
      <c r="G64" s="44"/>
    </row>
    <row r="65" spans="3:7" x14ac:dyDescent="0.25">
      <c r="C65" s="44"/>
      <c r="D65" s="44"/>
      <c r="E65" s="44"/>
      <c r="F65" s="44"/>
      <c r="G65" s="44"/>
    </row>
    <row r="66" spans="3:7" x14ac:dyDescent="0.25">
      <c r="C66" s="44"/>
      <c r="D66" s="44"/>
      <c r="E66" s="44"/>
      <c r="F66" s="44"/>
      <c r="G66" s="44"/>
    </row>
    <row r="67" spans="3:7" x14ac:dyDescent="0.25">
      <c r="C67" s="44"/>
      <c r="D67" s="44"/>
      <c r="E67" s="44"/>
      <c r="F67" s="44"/>
      <c r="G67" s="44"/>
    </row>
    <row r="68" spans="3:7" x14ac:dyDescent="0.25">
      <c r="C68" s="44"/>
      <c r="D68" s="44"/>
      <c r="E68" s="44"/>
      <c r="F68" s="44"/>
      <c r="G68" s="44"/>
    </row>
    <row r="69" spans="3:7" x14ac:dyDescent="0.25">
      <c r="C69" s="44"/>
      <c r="D69" s="44"/>
      <c r="E69" s="44"/>
      <c r="F69" s="44"/>
      <c r="G69" s="44"/>
    </row>
    <row r="70" spans="3:7" x14ac:dyDescent="0.25">
      <c r="C70" s="44"/>
      <c r="D70" s="44"/>
      <c r="E70" s="44"/>
      <c r="F70" s="44"/>
      <c r="G70" s="44"/>
    </row>
    <row r="71" spans="3:7" x14ac:dyDescent="0.25">
      <c r="C71" s="44"/>
      <c r="D71" s="44"/>
      <c r="E71" s="44"/>
      <c r="F71" s="44"/>
      <c r="G71" s="44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 xr:uid="{00000000-0002-0000-02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3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62" t="s">
        <v>67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99" t="s">
        <v>36</v>
      </c>
      <c r="D11" s="99"/>
      <c r="E11" s="99"/>
      <c r="F11" s="100"/>
    </row>
    <row r="12" spans="1:6" s="1" customFormat="1" ht="26.25" customHeight="1" x14ac:dyDescent="0.2">
      <c r="A12" s="66" t="s">
        <v>32</v>
      </c>
      <c r="B12" s="40" t="s">
        <v>33</v>
      </c>
      <c r="C12" s="63" t="s">
        <v>34</v>
      </c>
      <c r="D12" s="91" t="s">
        <v>35</v>
      </c>
      <c r="E12" s="91" t="s">
        <v>34</v>
      </c>
      <c r="F12" s="67" t="s">
        <v>35</v>
      </c>
    </row>
    <row r="13" spans="1:6" s="1" customFormat="1" ht="24.75" customHeight="1" thickBot="1" x14ac:dyDescent="0.25">
      <c r="A13" s="68"/>
      <c r="B13" s="69"/>
      <c r="C13" s="70" t="s">
        <v>69</v>
      </c>
      <c r="D13" s="92" t="s">
        <v>25</v>
      </c>
      <c r="E13" s="70" t="s">
        <v>70</v>
      </c>
      <c r="F13" s="77" t="s">
        <v>25</v>
      </c>
    </row>
    <row r="14" spans="1:6" s="1" customFormat="1" ht="16.5" customHeight="1" x14ac:dyDescent="0.25">
      <c r="A14" s="19" t="s">
        <v>0</v>
      </c>
      <c r="B14" s="12" t="s">
        <v>41</v>
      </c>
      <c r="C14" s="89">
        <v>6777750.1658999994</v>
      </c>
      <c r="D14" s="84">
        <f>C14/C$38*100</f>
        <v>7.4865018132467567</v>
      </c>
      <c r="E14" s="93">
        <v>7173394.5599999996</v>
      </c>
      <c r="F14" s="84">
        <f>E14/E$38*100</f>
        <v>6.6793447244811137</v>
      </c>
    </row>
    <row r="15" spans="1:6" s="1" customFormat="1" ht="17.100000000000001" customHeight="1" x14ac:dyDescent="0.25">
      <c r="A15" s="22" t="s">
        <v>1</v>
      </c>
      <c r="B15" s="12" t="s">
        <v>42</v>
      </c>
      <c r="C15" s="90">
        <v>577674.35989999992</v>
      </c>
      <c r="D15" s="85">
        <f t="shared" ref="D15:D37" si="0">C15/C$38*100</f>
        <v>0.63808196481128865</v>
      </c>
      <c r="E15" s="59">
        <v>660110.79</v>
      </c>
      <c r="F15" s="85">
        <f t="shared" ref="F15:F37" si="1">E15/E$38*100</f>
        <v>0.6146472894918471</v>
      </c>
    </row>
    <row r="16" spans="1:6" s="1" customFormat="1" ht="17.100000000000001" customHeight="1" x14ac:dyDescent="0.25">
      <c r="A16" s="22" t="s">
        <v>2</v>
      </c>
      <c r="B16" s="12" t="s">
        <v>43</v>
      </c>
      <c r="C16" s="90">
        <v>6788436.1399000008</v>
      </c>
      <c r="D16" s="85">
        <f t="shared" si="0"/>
        <v>7.4983052231938823</v>
      </c>
      <c r="E16" s="59">
        <v>8137223.7199999997</v>
      </c>
      <c r="F16" s="85">
        <f t="shared" si="1"/>
        <v>7.5767925312760971</v>
      </c>
    </row>
    <row r="17" spans="1:6" s="1" customFormat="1" ht="17.100000000000001" customHeight="1" x14ac:dyDescent="0.25">
      <c r="A17" s="19" t="s">
        <v>3</v>
      </c>
      <c r="B17" s="12" t="s">
        <v>44</v>
      </c>
      <c r="C17" s="90">
        <v>6881.99</v>
      </c>
      <c r="D17" s="85">
        <f t="shared" si="0"/>
        <v>7.6016420423641526E-3</v>
      </c>
      <c r="E17" s="59">
        <v>23059.14</v>
      </c>
      <c r="F17" s="85">
        <f t="shared" si="1"/>
        <v>2.1470998677378124E-2</v>
      </c>
    </row>
    <row r="18" spans="1:6" s="1" customFormat="1" ht="17.100000000000001" customHeight="1" x14ac:dyDescent="0.25">
      <c r="A18" s="19" t="s">
        <v>4</v>
      </c>
      <c r="B18" s="12" t="s">
        <v>45</v>
      </c>
      <c r="C18" s="90">
        <v>1049.6600000000001</v>
      </c>
      <c r="D18" s="85">
        <f t="shared" si="0"/>
        <v>1.1594233043331881E-3</v>
      </c>
      <c r="E18" s="59">
        <v>0</v>
      </c>
      <c r="F18" s="85">
        <f t="shared" si="1"/>
        <v>0</v>
      </c>
    </row>
    <row r="19" spans="1:6" s="1" customFormat="1" ht="17.100000000000001" customHeight="1" x14ac:dyDescent="0.25">
      <c r="A19" s="19" t="s">
        <v>5</v>
      </c>
      <c r="B19" s="12" t="s">
        <v>46</v>
      </c>
      <c r="C19" s="90">
        <v>300</v>
      </c>
      <c r="D19" s="85">
        <f t="shared" si="0"/>
        <v>3.3137110235691218E-4</v>
      </c>
      <c r="E19" s="59">
        <v>344</v>
      </c>
      <c r="F19" s="85">
        <f t="shared" si="1"/>
        <v>3.2030784951295128E-4</v>
      </c>
    </row>
    <row r="20" spans="1:6" s="1" customFormat="1" ht="16.5" customHeight="1" x14ac:dyDescent="0.25">
      <c r="A20" s="19" t="s">
        <v>6</v>
      </c>
      <c r="B20" s="12" t="s">
        <v>73</v>
      </c>
      <c r="C20" s="90">
        <v>725726.85</v>
      </c>
      <c r="D20" s="85">
        <f t="shared" si="0"/>
        <v>0.80161635431503142</v>
      </c>
      <c r="E20" s="59">
        <v>269437.57</v>
      </c>
      <c r="F20" s="85">
        <f t="shared" si="1"/>
        <v>0.25088072274620721</v>
      </c>
    </row>
    <row r="21" spans="1:6" s="1" customFormat="1" ht="17.100000000000001" customHeight="1" x14ac:dyDescent="0.25">
      <c r="A21" s="19" t="s">
        <v>7</v>
      </c>
      <c r="B21" s="12" t="s">
        <v>48</v>
      </c>
      <c r="C21" s="90">
        <v>3390141.37</v>
      </c>
      <c r="D21" s="85">
        <f t="shared" si="0"/>
        <v>3.7446496097422415</v>
      </c>
      <c r="E21" s="59">
        <v>3427041.16</v>
      </c>
      <c r="F21" s="85">
        <f t="shared" si="1"/>
        <v>3.1910121632324713</v>
      </c>
    </row>
    <row r="22" spans="1:6" s="1" customFormat="1" ht="16.5" customHeight="1" x14ac:dyDescent="0.25">
      <c r="A22" s="19" t="s">
        <v>8</v>
      </c>
      <c r="B22" s="12" t="s">
        <v>49</v>
      </c>
      <c r="C22" s="90">
        <v>6920496.3400000026</v>
      </c>
      <c r="D22" s="85">
        <f t="shared" si="0"/>
        <v>7.6441750034759224</v>
      </c>
      <c r="E22" s="59">
        <v>9798727.9299999997</v>
      </c>
      <c r="F22" s="85">
        <f t="shared" si="1"/>
        <v>9.1238647419209098</v>
      </c>
    </row>
    <row r="23" spans="1:6" s="1" customFormat="1" ht="16.5" customHeight="1" x14ac:dyDescent="0.25">
      <c r="A23" s="19" t="s">
        <v>9</v>
      </c>
      <c r="B23" s="12" t="s">
        <v>50</v>
      </c>
      <c r="C23" s="90">
        <v>53341225.79989998</v>
      </c>
      <c r="D23" s="85">
        <f t="shared" si="0"/>
        <v>58.919135981272731</v>
      </c>
      <c r="E23" s="59">
        <v>64073177.699999996</v>
      </c>
      <c r="F23" s="85">
        <f t="shared" si="1"/>
        <v>59.660295815547052</v>
      </c>
    </row>
    <row r="24" spans="1:6" s="1" customFormat="1" ht="16.5" customHeight="1" x14ac:dyDescent="0.25">
      <c r="A24" s="19" t="s">
        <v>10</v>
      </c>
      <c r="B24" s="12" t="s">
        <v>51</v>
      </c>
      <c r="C24" s="90">
        <v>18344.830000000002</v>
      </c>
      <c r="D24" s="85">
        <f t="shared" si="0"/>
        <v>2.0263155132167178E-2</v>
      </c>
      <c r="E24" s="59">
        <v>11541.430000000002</v>
      </c>
      <c r="F24" s="85">
        <f t="shared" si="1"/>
        <v>1.0746542510477505E-2</v>
      </c>
    </row>
    <row r="25" spans="1:6" s="1" customFormat="1" ht="16.5" customHeight="1" x14ac:dyDescent="0.25">
      <c r="A25" s="19" t="s">
        <v>11</v>
      </c>
      <c r="B25" s="12" t="s">
        <v>52</v>
      </c>
      <c r="C25" s="90">
        <v>1955.96</v>
      </c>
      <c r="D25" s="85">
        <f t="shared" si="0"/>
        <v>2.16049540455342E-3</v>
      </c>
      <c r="E25" s="59">
        <v>3099.65</v>
      </c>
      <c r="F25" s="85">
        <f t="shared" si="1"/>
        <v>2.8861692608802892E-3</v>
      </c>
    </row>
    <row r="26" spans="1:6" s="1" customFormat="1" ht="17.100000000000001" customHeight="1" x14ac:dyDescent="0.25">
      <c r="A26" s="19" t="s">
        <v>12</v>
      </c>
      <c r="B26" s="12" t="s">
        <v>53</v>
      </c>
      <c r="C26" s="90">
        <v>1427369.1499999997</v>
      </c>
      <c r="D26" s="85">
        <f t="shared" si="0"/>
        <v>1.5766296290191619</v>
      </c>
      <c r="E26" s="59">
        <v>1557763.8800000001</v>
      </c>
      <c r="F26" s="85">
        <f t="shared" si="1"/>
        <v>1.4504767396853231</v>
      </c>
    </row>
    <row r="27" spans="1:6" s="1" customFormat="1" ht="17.100000000000001" customHeight="1" x14ac:dyDescent="0.25">
      <c r="A27" s="19" t="s">
        <v>13</v>
      </c>
      <c r="B27" s="12" t="s">
        <v>54</v>
      </c>
      <c r="C27" s="90">
        <v>1203008.43</v>
      </c>
      <c r="D27" s="85">
        <f t="shared" si="0"/>
        <v>1.328807431979194</v>
      </c>
      <c r="E27" s="59">
        <v>2081679.19</v>
      </c>
      <c r="F27" s="85">
        <f t="shared" si="1"/>
        <v>1.9383086765254718</v>
      </c>
    </row>
    <row r="28" spans="1:6" s="1" customFormat="1" ht="17.100000000000001" customHeight="1" x14ac:dyDescent="0.25">
      <c r="A28" s="19" t="s">
        <v>14</v>
      </c>
      <c r="B28" s="12" t="s">
        <v>74</v>
      </c>
      <c r="C28" s="90">
        <v>8693.26</v>
      </c>
      <c r="D28" s="85">
        <f t="shared" si="0"/>
        <v>9.6023171642508343E-3</v>
      </c>
      <c r="E28" s="59">
        <v>9834.7999999999993</v>
      </c>
      <c r="F28" s="85">
        <f t="shared" si="1"/>
        <v>9.1574524371801549E-3</v>
      </c>
    </row>
    <row r="29" spans="1:6" s="1" customFormat="1" ht="17.100000000000001" customHeight="1" x14ac:dyDescent="0.25">
      <c r="A29" s="19" t="s">
        <v>15</v>
      </c>
      <c r="B29" s="12" t="s">
        <v>75</v>
      </c>
      <c r="C29" s="90">
        <v>733755.24</v>
      </c>
      <c r="D29" s="85">
        <f t="shared" si="0"/>
        <v>0.81048427579653548</v>
      </c>
      <c r="E29" s="59">
        <v>1044482.8200000002</v>
      </c>
      <c r="F29" s="85">
        <f t="shared" si="1"/>
        <v>0.97254664513785771</v>
      </c>
    </row>
    <row r="30" spans="1:6" s="1" customFormat="1" ht="17.100000000000001" customHeight="1" x14ac:dyDescent="0.25">
      <c r="A30" s="19" t="s">
        <v>16</v>
      </c>
      <c r="B30" s="12" t="s">
        <v>57</v>
      </c>
      <c r="C30" s="90">
        <v>219.9</v>
      </c>
      <c r="D30" s="85">
        <f t="shared" si="0"/>
        <v>2.4289501802761662E-4</v>
      </c>
      <c r="E30" s="59">
        <v>277.55</v>
      </c>
      <c r="F30" s="85">
        <f t="shared" si="1"/>
        <v>2.5843442916371985E-4</v>
      </c>
    </row>
    <row r="31" spans="1:6" s="1" customFormat="1" ht="17.100000000000001" customHeight="1" x14ac:dyDescent="0.25">
      <c r="A31" s="19" t="s">
        <v>17</v>
      </c>
      <c r="B31" s="12" t="s">
        <v>58</v>
      </c>
      <c r="C31" s="90">
        <v>141324.67000000001</v>
      </c>
      <c r="D31" s="85">
        <f t="shared" si="0"/>
        <v>0.1561030389604228</v>
      </c>
      <c r="E31" s="59">
        <v>253569.88</v>
      </c>
      <c r="F31" s="85">
        <f t="shared" si="1"/>
        <v>0.23610588070946836</v>
      </c>
    </row>
    <row r="32" spans="1:6" s="1" customFormat="1" ht="17.100000000000001" customHeight="1" x14ac:dyDescent="0.2">
      <c r="A32" s="20" t="s">
        <v>23</v>
      </c>
      <c r="B32" s="6" t="s">
        <v>59</v>
      </c>
      <c r="C32" s="49">
        <f>SUM(C14:C31)</f>
        <v>82064354.115600005</v>
      </c>
      <c r="D32" s="86">
        <f t="shared" si="0"/>
        <v>90.645851624981262</v>
      </c>
      <c r="E32" s="49">
        <f>SUM(E14:E31)</f>
        <v>98524765.769999981</v>
      </c>
      <c r="F32" s="86">
        <f t="shared" si="1"/>
        <v>91.739115835918398</v>
      </c>
    </row>
    <row r="33" spans="1:6" s="1" customFormat="1" ht="17.100000000000001" customHeight="1" x14ac:dyDescent="0.25">
      <c r="A33" s="21" t="s">
        <v>22</v>
      </c>
      <c r="B33" s="96" t="s">
        <v>60</v>
      </c>
      <c r="C33" s="90">
        <v>7520130.5198999997</v>
      </c>
      <c r="D33" s="85">
        <f t="shared" si="0"/>
        <v>8.3065131341570737</v>
      </c>
      <c r="E33" s="59">
        <v>7893792.4299999997</v>
      </c>
      <c r="F33" s="85">
        <f t="shared" si="1"/>
        <v>7.3501269702177723</v>
      </c>
    </row>
    <row r="34" spans="1:6" s="1" customFormat="1" ht="17.100000000000001" customHeight="1" x14ac:dyDescent="0.25">
      <c r="A34" s="21" t="s">
        <v>20</v>
      </c>
      <c r="B34" s="97" t="s">
        <v>61</v>
      </c>
      <c r="C34" s="90">
        <v>1353.04</v>
      </c>
      <c r="D34" s="85">
        <f t="shared" si="0"/>
        <v>1.4945278544433215E-3</v>
      </c>
      <c r="E34" s="59">
        <v>1353.03</v>
      </c>
      <c r="F34" s="85">
        <f t="shared" si="1"/>
        <v>1.2598434000770594E-3</v>
      </c>
    </row>
    <row r="35" spans="1:6" s="1" customFormat="1" ht="17.100000000000001" customHeight="1" x14ac:dyDescent="0.25">
      <c r="A35" s="21" t="s">
        <v>21</v>
      </c>
      <c r="B35" s="98" t="s">
        <v>62</v>
      </c>
      <c r="C35" s="90">
        <v>877978.95</v>
      </c>
      <c r="D35" s="85">
        <f t="shared" si="0"/>
        <v>0.96978950835888089</v>
      </c>
      <c r="E35" s="59">
        <v>976769.97</v>
      </c>
      <c r="F35" s="85">
        <f t="shared" si="1"/>
        <v>0.9094973504637498</v>
      </c>
    </row>
    <row r="36" spans="1:6" s="1" customFormat="1" ht="17.100000000000001" customHeight="1" x14ac:dyDescent="0.25">
      <c r="A36" s="19" t="s">
        <v>19</v>
      </c>
      <c r="B36" s="98" t="s">
        <v>63</v>
      </c>
      <c r="C36" s="90">
        <v>69122.989999999991</v>
      </c>
      <c r="D36" s="85">
        <f t="shared" si="0"/>
        <v>7.6351204648352711E-2</v>
      </c>
      <c r="E36" s="59">
        <v>0</v>
      </c>
      <c r="F36" s="85">
        <f t="shared" si="1"/>
        <v>0</v>
      </c>
    </row>
    <row r="37" spans="1:6" s="1" customFormat="1" ht="17.100000000000001" customHeight="1" x14ac:dyDescent="0.2">
      <c r="A37" s="20" t="s">
        <v>18</v>
      </c>
      <c r="B37" s="7" t="s">
        <v>64</v>
      </c>
      <c r="C37" s="51">
        <f>SUM(C33:C36)</f>
        <v>8468585.4999000002</v>
      </c>
      <c r="D37" s="79">
        <f t="shared" si="0"/>
        <v>9.3541483750187506</v>
      </c>
      <c r="E37" s="51">
        <f>SUM(E33:E36)</f>
        <v>8871915.4299999997</v>
      </c>
      <c r="F37" s="79">
        <f t="shared" si="1"/>
        <v>8.2608841640816006</v>
      </c>
    </row>
    <row r="38" spans="1:6" s="1" customFormat="1" ht="17.100000000000001" customHeight="1" x14ac:dyDescent="0.2">
      <c r="A38" s="16" t="s">
        <v>24</v>
      </c>
      <c r="B38" s="17" t="s">
        <v>65</v>
      </c>
      <c r="C38" s="25">
        <f>C32+C37</f>
        <v>90532939.615500003</v>
      </c>
      <c r="D38" s="78">
        <f>D32+D37</f>
        <v>100.00000000000001</v>
      </c>
      <c r="E38" s="25">
        <f>E32+E37</f>
        <v>107396681.19999999</v>
      </c>
      <c r="F38" s="78">
        <f>F32+F37</f>
        <v>100</v>
      </c>
    </row>
    <row r="40" spans="1:6" x14ac:dyDescent="0.25">
      <c r="C40" s="37"/>
      <c r="E40" s="37"/>
    </row>
    <row r="41" spans="1:6" x14ac:dyDescent="0.25">
      <c r="A41" s="82" t="s">
        <v>72</v>
      </c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osiguranja&amp;RMjesečno izvješće</oddHeader>
    <oddFooter>&amp;CU izvješće su uključeni podatci zaključno s 30.04.2024.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:E32 D37:E37" 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101" t="s">
        <v>36</v>
      </c>
      <c r="D7" s="101"/>
      <c r="E7" s="101"/>
      <c r="F7" s="101"/>
      <c r="G7" s="101"/>
      <c r="H7" s="101"/>
      <c r="I7" s="102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103" t="s">
        <v>37</v>
      </c>
      <c r="H8" s="103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10622113.77</v>
      </c>
      <c r="D10" s="32">
        <f>C10/C$34*100</f>
        <v>7.612941218711601</v>
      </c>
      <c r="E10" s="48"/>
      <c r="F10" s="32" t="e">
        <f>E10/E$34*100</f>
        <v>#DIV/0!</v>
      </c>
      <c r="G10" s="52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1303860.1000000001</v>
      </c>
      <c r="D11" s="32">
        <f t="shared" ref="D11:D33" si="0">C11/C$34*100</f>
        <v>0.9344854059799278</v>
      </c>
      <c r="E11" s="48"/>
      <c r="F11" s="32" t="e">
        <f t="shared" ref="F11:F33" si="1">E11/E$34*100</f>
        <v>#DIV/0!</v>
      </c>
      <c r="G11" s="52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10700112.989999998</v>
      </c>
      <c r="D12" s="32">
        <f t="shared" si="0"/>
        <v>7.6688437904428923</v>
      </c>
      <c r="E12" s="48"/>
      <c r="F12" s="32" t="e">
        <f t="shared" si="1"/>
        <v>#DIV/0!</v>
      </c>
      <c r="G12" s="52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5583.7</v>
      </c>
      <c r="D15" s="32">
        <f t="shared" si="0"/>
        <v>4.0018757851169179E-3</v>
      </c>
      <c r="E15" s="48"/>
      <c r="F15" s="32" t="e">
        <f t="shared" si="1"/>
        <v>#DIV/0!</v>
      </c>
      <c r="G15" s="52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47</v>
      </c>
      <c r="C16" s="48">
        <v>959428.42</v>
      </c>
      <c r="D16" s="32">
        <f t="shared" si="0"/>
        <v>0.687628877187346</v>
      </c>
      <c r="E16" s="48"/>
      <c r="F16" s="32" t="e">
        <f t="shared" si="1"/>
        <v>#DIV/0!</v>
      </c>
      <c r="G16" s="52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5272288.2799999993</v>
      </c>
      <c r="D17" s="32">
        <f t="shared" si="0"/>
        <v>3.7786848863455633</v>
      </c>
      <c r="E17" s="48"/>
      <c r="F17" s="32" t="e">
        <f t="shared" si="1"/>
        <v>#DIV/0!</v>
      </c>
      <c r="G17" s="52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49</v>
      </c>
      <c r="C18" s="48">
        <v>6742852.8200000012</v>
      </c>
      <c r="D18" s="32">
        <f t="shared" si="0"/>
        <v>4.8326484988386422</v>
      </c>
      <c r="E18" s="48"/>
      <c r="F18" s="32" t="e">
        <f t="shared" si="1"/>
        <v>#DIV/0!</v>
      </c>
      <c r="G18" s="52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81031436.239999995</v>
      </c>
      <c r="D19" s="32">
        <f t="shared" si="0"/>
        <v>58.075781743664855</v>
      </c>
      <c r="E19" s="48"/>
      <c r="F19" s="32" t="e">
        <f t="shared" si="1"/>
        <v>#DIV/0!</v>
      </c>
      <c r="G19" s="52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51</v>
      </c>
      <c r="C20" s="48">
        <v>11921.19</v>
      </c>
      <c r="D20" s="32">
        <f t="shared" si="0"/>
        <v>8.5439979925099763E-3</v>
      </c>
      <c r="E20" s="48"/>
      <c r="F20" s="32" t="e">
        <f t="shared" si="1"/>
        <v>#DIV/0!</v>
      </c>
      <c r="G20" s="52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52</v>
      </c>
      <c r="C21" s="48">
        <v>1349</v>
      </c>
      <c r="D21" s="32">
        <f t="shared" si="0"/>
        <v>9.6683747947108947E-4</v>
      </c>
      <c r="E21" s="48"/>
      <c r="F21" s="32" t="e">
        <f t="shared" si="1"/>
        <v>#DIV/0!</v>
      </c>
      <c r="G21" s="52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1408534.5899999999</v>
      </c>
      <c r="D22" s="32">
        <f t="shared" si="0"/>
        <v>1.0095063252360594</v>
      </c>
      <c r="E22" s="48"/>
      <c r="F22" s="32" t="e">
        <f t="shared" si="1"/>
        <v>#DIV/0!</v>
      </c>
      <c r="G22" s="52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374355.72</v>
      </c>
      <c r="D23" s="32">
        <f t="shared" si="0"/>
        <v>0.26830329188316149</v>
      </c>
      <c r="E23" s="48"/>
      <c r="F23" s="32" t="e">
        <f t="shared" si="1"/>
        <v>#DIV/0!</v>
      </c>
      <c r="G23" s="52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60647.6</v>
      </c>
      <c r="D24" s="32">
        <f t="shared" si="0"/>
        <v>4.3466547605612187E-2</v>
      </c>
      <c r="E24" s="48"/>
      <c r="F24" s="32" t="e">
        <f t="shared" si="1"/>
        <v>#DIV/0!</v>
      </c>
      <c r="G24" s="52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535941.59000000008</v>
      </c>
      <c r="D25" s="32">
        <f t="shared" si="0"/>
        <v>0.38411298444724101</v>
      </c>
      <c r="E25" s="48"/>
      <c r="F25" s="32" t="e">
        <f t="shared" si="1"/>
        <v>#DIV/0!</v>
      </c>
      <c r="G25" s="52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0</v>
      </c>
      <c r="D26" s="32">
        <f t="shared" si="0"/>
        <v>0</v>
      </c>
      <c r="E26" s="48"/>
      <c r="F26" s="32" t="e">
        <f t="shared" si="1"/>
        <v>#DIV/0!</v>
      </c>
      <c r="G26" s="52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101078.1</v>
      </c>
      <c r="D27" s="32">
        <f t="shared" si="0"/>
        <v>7.2443362070961248E-2</v>
      </c>
      <c r="E27" s="48"/>
      <c r="F27" s="32" t="e">
        <f t="shared" si="1"/>
        <v>#DIV/0!</v>
      </c>
      <c r="G27" s="52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119131504.10999998</v>
      </c>
      <c r="D28" s="23">
        <f t="shared" si="0"/>
        <v>85.382359643670952</v>
      </c>
      <c r="E28" s="49">
        <f>SUM(E10:E27)</f>
        <v>0</v>
      </c>
      <c r="F28" s="43" t="e">
        <f t="shared" si="1"/>
        <v>#DIV/0!</v>
      </c>
      <c r="G28" s="53">
        <f t="shared" si="2"/>
        <v>-119131504.10999998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18251361.810000002</v>
      </c>
      <c r="D29" s="32">
        <f t="shared" si="0"/>
        <v>13.080875203332321</v>
      </c>
      <c r="E29" s="50"/>
      <c r="F29" s="32" t="e">
        <f t="shared" si="1"/>
        <v>#DIV/0!</v>
      </c>
      <c r="G29" s="52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3057.6499999999996</v>
      </c>
      <c r="D30" s="32">
        <f t="shared" si="0"/>
        <v>2.1914385612340818E-3</v>
      </c>
      <c r="E30" s="50"/>
      <c r="F30" s="32" t="e">
        <f t="shared" si="1"/>
        <v>#DIV/0!</v>
      </c>
      <c r="G30" s="52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2024474.72</v>
      </c>
      <c r="D31" s="32">
        <f t="shared" si="0"/>
        <v>1.4509548076632612</v>
      </c>
      <c r="E31" s="50"/>
      <c r="F31" s="32" t="e">
        <f t="shared" si="1"/>
        <v>#DIV/0!</v>
      </c>
      <c r="G31" s="52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116671.01000000001</v>
      </c>
      <c r="D32" s="32">
        <f t="shared" si="0"/>
        <v>8.3618906772235935E-2</v>
      </c>
      <c r="E32" s="50"/>
      <c r="F32" s="32" t="e">
        <f t="shared" si="1"/>
        <v>#DIV/0!</v>
      </c>
      <c r="G32" s="52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20395565.190000001</v>
      </c>
      <c r="D33" s="24">
        <f t="shared" si="0"/>
        <v>14.617640356329053</v>
      </c>
      <c r="E33" s="51">
        <f>SUM(E29:E32)</f>
        <v>0</v>
      </c>
      <c r="F33" s="24" t="e">
        <f t="shared" si="1"/>
        <v>#DIV/0!</v>
      </c>
      <c r="G33" s="54">
        <f t="shared" si="2"/>
        <v>-20395565.190000001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139527069.29999998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-139527069.29999998</v>
      </c>
      <c r="H34" s="30"/>
      <c r="I34" s="29"/>
    </row>
    <row r="36" spans="1:9" x14ac:dyDescent="0.25">
      <c r="B36" s="36"/>
      <c r="C36" s="37"/>
      <c r="E36" s="60"/>
      <c r="F36" s="59"/>
      <c r="G36" s="33"/>
    </row>
    <row r="37" spans="1:9" x14ac:dyDescent="0.25">
      <c r="B37" s="36"/>
      <c r="C37" s="37"/>
      <c r="E37" s="61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2020-10-30T14:34:24Z</cp:lastPrinted>
  <dcterms:created xsi:type="dcterms:W3CDTF">2018-01-08T12:56:16Z</dcterms:created>
  <dcterms:modified xsi:type="dcterms:W3CDTF">2024-07-15T09:40:25Z</dcterms:modified>
</cp:coreProperties>
</file>