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V\Jezici\HR EVLADA 1X0724\"/>
    </mc:Choice>
  </mc:AlternateContent>
  <xr:revisionPtr revIDLastSave="0" documentId="13_ncr:1_{EF2811EE-1C8B-4EFC-9D4E-5CB07D39E0A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5" l="1"/>
  <c r="G17" i="25"/>
  <c r="C17" i="25"/>
  <c r="G13" i="25"/>
  <c r="G14" i="25"/>
  <c r="G15" i="25"/>
  <c r="G16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12" i="25"/>
  <c r="G11" i="25"/>
  <c r="G36" i="25" l="1"/>
  <c r="L11" i="25" l="1"/>
  <c r="G12" i="23"/>
  <c r="G13" i="23"/>
  <c r="G14" i="23"/>
  <c r="G15" i="23"/>
  <c r="G16" i="23"/>
  <c r="G17" i="23"/>
  <c r="G18" i="23"/>
  <c r="G19" i="23"/>
  <c r="G20" i="23"/>
  <c r="G21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2" i="23" l="1"/>
  <c r="E22" i="23"/>
  <c r="F20" i="23" s="1"/>
  <c r="C22" i="23"/>
  <c r="D20" i="23" s="1"/>
  <c r="C25" i="24"/>
  <c r="D12" i="24" s="1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12" i="23" l="1"/>
  <c r="F15" i="23"/>
  <c r="D16" i="23"/>
  <c r="F18" i="23"/>
  <c r="F21" i="23"/>
  <c r="G22" i="23"/>
  <c r="H20" i="23" s="1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M25" i="24" l="1"/>
  <c r="N18" i="24" s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5" i="25"/>
  <c r="C16" i="25"/>
  <c r="C14" i="25"/>
  <c r="C13" i="25"/>
  <c r="C12" i="25"/>
  <c r="H22" i="23" l="1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N16" i="25" l="1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24" i="24" l="1"/>
  <c r="F21" i="24"/>
  <c r="F18" i="24"/>
  <c r="F15" i="24"/>
  <c r="F12" i="24"/>
  <c r="F20" i="24"/>
  <c r="F17" i="24"/>
  <c r="F14" i="24"/>
  <c r="F11" i="24"/>
  <c r="F23" i="24"/>
  <c r="F22" i="24"/>
  <c r="F19" i="24"/>
  <c r="F16" i="24"/>
  <c r="F13" i="24"/>
  <c r="N36" i="25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C36" i="25" l="1"/>
  <c r="D11" i="25" s="1"/>
  <c r="E36" i="25"/>
  <c r="F11" i="25" s="1"/>
  <c r="H32" i="25" l="1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<sst xmlns="http://schemas.openxmlformats.org/spreadsheetml/2006/main" count="337" uniqueCount="95">
  <si>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</si>
  <si>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</si>
  <si>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</si>
  <si>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</si>
  <si>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</si>
  <si>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</si>
  <si>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</si>
  <si>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</si>
  <si>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</si>
  <si>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</si>
  <si>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</si>
  <si>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</si>
  <si>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</si>
  <si>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</si>
  <si>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</si>
  <si>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</si>
  <si>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</si>
  <si>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</si>
  <si>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</si>
  <si>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</si>
  <si>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</si>
  <si>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</si>
  <si>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</si>
  <si>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</si>
  <si>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</si>
  <si>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</si>
  <si>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</si>
  <si>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</si>
  <si>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</si>
  <si>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</si>
  <si>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</si>
  <si>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</si>
  <si>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</si>
  <si>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</si>
  <si>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</si>
  <si>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</si>
  <si>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</si>
  <si>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</si>
  <si>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</si>
  <si>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</si>
  <si>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</si>
  <si>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</si>
  <si>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</si>
  <si>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</si>
  <si>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</si>
  <si>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</si>
  <si>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</si>
  <si>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</si>
  <si>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</si>
  <si>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</si>
  <si>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</si>
  <si>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</si>
  <si>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</si>
  <si>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</si>
  <si>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</si>
  <si>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</si>
  <si>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</si>
  <si>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</si>
  <si>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</si>
  <si>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</si>
  <si>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</si>
  <si>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</si>
  <si>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</si>
  <si>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</si>
  <si>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</si>
  <si>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</si>
  <si>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</si>
  <si>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</si>
  <si>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</si>
  <si>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</si>
  <si>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</si>
  <si>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</si>
  <si>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</si>
  <si>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</si>
  <si>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</si>
  <si>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</si>
  <si>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</si>
  <si>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</si>
  <si>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</si>
  <si>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</si>
  <si>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</si>
  <si>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</si>
  <si>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</si>
  <si>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</si>
  <si>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</si>
  <si>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I-IV-2024</t>
  </si>
  <si>
    <t>I-IV-2023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</si>
  <si>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</si>
  <si>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</si>
  <si>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</si>
  <si>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Osiguravajuće društvo</t>
  </si>
  <si>
    <t>**Proces integriranja Central osiguranja d.d. društvu ASA osiguranje d.d je započet u 2022. godini.</t>
  </si>
  <si>
    <t>***Proces integriranja Central osiguranja d.d. društvu ASA osiguranje d.d je započet u 2022. godini.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</si>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</sst>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3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69" fontId="33" fillId="3" borderId="2" xfId="6" applyNumberFormat="1" applyFont="1" applyFill="1" applyBorder="1" applyAlignment="1">
      <alignment horizontal="right" vertical="center"/>
    </xf>
    <xf numFmtId="169" fontId="34" fillId="3" borderId="2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87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5" t="s">
        <v>58</v>
      </c>
      <c r="B8" s="88" t="s">
        <v>90</v>
      </c>
      <c r="C8" s="81" t="s">
        <v>77</v>
      </c>
      <c r="D8" s="81"/>
      <c r="E8" s="81" t="s">
        <v>76</v>
      </c>
      <c r="F8" s="81"/>
      <c r="G8" s="81" t="s">
        <v>78</v>
      </c>
      <c r="H8" s="81"/>
      <c r="I8" s="81" t="s">
        <v>77</v>
      </c>
      <c r="J8" s="81"/>
      <c r="K8" s="81" t="s">
        <v>76</v>
      </c>
      <c r="L8" s="81"/>
      <c r="M8" s="81" t="s">
        <v>78</v>
      </c>
      <c r="N8" s="82"/>
      <c r="O8" s="1"/>
      <c r="P8" s="1"/>
      <c r="Q8" s="1"/>
      <c r="R8" s="1"/>
      <c r="S8" s="1"/>
    </row>
    <row r="9" spans="1:19" ht="21.75" customHeight="1" x14ac:dyDescent="0.25">
      <c r="A9" s="86"/>
      <c r="B9" s="83"/>
      <c r="C9" s="83" t="s">
        <v>86</v>
      </c>
      <c r="D9" s="83"/>
      <c r="E9" s="83" t="s">
        <v>86</v>
      </c>
      <c r="F9" s="83"/>
      <c r="G9" s="83" t="s">
        <v>86</v>
      </c>
      <c r="H9" s="83"/>
      <c r="I9" s="83" t="s">
        <v>85</v>
      </c>
      <c r="J9" s="83"/>
      <c r="K9" s="83" t="s">
        <v>85</v>
      </c>
      <c r="L9" s="83"/>
      <c r="M9" s="83" t="s">
        <v>85</v>
      </c>
      <c r="N9" s="84"/>
      <c r="O9" s="1"/>
      <c r="P9" s="1"/>
      <c r="Q9" s="1"/>
      <c r="R9" s="1"/>
      <c r="S9" s="1"/>
    </row>
    <row r="10" spans="1:19" ht="18.75" customHeight="1" thickBot="1" x14ac:dyDescent="0.3">
      <c r="A10" s="87"/>
      <c r="B10" s="8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72" t="s">
        <v>75</v>
      </c>
      <c r="I10" s="66" t="s">
        <v>26</v>
      </c>
      <c r="J10" s="72" t="s">
        <v>75</v>
      </c>
      <c r="K10" s="66" t="s">
        <v>26</v>
      </c>
      <c r="L10" s="72" t="s">
        <v>75</v>
      </c>
      <c r="M10" s="66" t="s">
        <v>26</v>
      </c>
      <c r="N10" s="65" t="s">
        <v>75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62</v>
      </c>
      <c r="C11" s="60">
        <f>FBiH!C11</f>
        <v>26811332</v>
      </c>
      <c r="D11" s="68">
        <f>C11/C$36*100</f>
        <v>11.001272398381378</v>
      </c>
      <c r="E11" s="60">
        <f>FBiH!E11</f>
        <v>3494144</v>
      </c>
      <c r="F11" s="69">
        <f>E11/E$36*100</f>
        <v>5.4620710324005719</v>
      </c>
      <c r="G11" s="60">
        <f>C11+E11</f>
        <v>30305476</v>
      </c>
      <c r="H11" s="69">
        <f t="shared" ref="H11:H35" si="0">G11/G$36*100</f>
        <v>9.849602055297165</v>
      </c>
      <c r="I11" s="60">
        <f>FBiH!I11</f>
        <v>31518845</v>
      </c>
      <c r="J11" s="68">
        <f t="shared" ref="J11:J35" si="1">I11/I$36*100</f>
        <v>11.005885251506136</v>
      </c>
      <c r="K11" s="60">
        <f>FBiH!K11</f>
        <v>2744537</v>
      </c>
      <c r="L11" s="69">
        <f>K11/K$36*100</f>
        <v>4.0314243015431188</v>
      </c>
      <c r="M11" s="60">
        <f t="shared" ref="M11:M35" si="2">I11+K11</f>
        <v>34263382</v>
      </c>
      <c r="N11" s="69">
        <f t="shared" ref="N11:N35" si="3">M11/M$36*100</f>
        <v>9.6663516947005661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80</v>
      </c>
      <c r="C12" s="60">
        <f>FBiH!C12</f>
        <v>32130662</v>
      </c>
      <c r="D12" s="68">
        <f t="shared" ref="D12:D27" si="4">C12/C$36*100</f>
        <v>13.18390913969964</v>
      </c>
      <c r="E12" s="60">
        <f>FBiH!E12</f>
        <v>0</v>
      </c>
      <c r="F12" s="69">
        <f t="shared" ref="F12:F35" si="5">E12/E$36*100</f>
        <v>0</v>
      </c>
      <c r="G12" s="60">
        <f>C12+E12</f>
        <v>32130662</v>
      </c>
      <c r="H12" s="69">
        <f t="shared" si="0"/>
        <v>10.442806919556668</v>
      </c>
      <c r="I12" s="60">
        <f>FBiH!I12</f>
        <v>39862053</v>
      </c>
      <c r="J12" s="68">
        <f t="shared" si="1"/>
        <v>13.919202344104168</v>
      </c>
      <c r="K12" s="60">
        <f>FBiH!K12</f>
        <v>0</v>
      </c>
      <c r="L12" s="69">
        <f t="shared" ref="L12:L35" si="6">K12/K$36*100</f>
        <v>0</v>
      </c>
      <c r="M12" s="60">
        <f t="shared" si="2"/>
        <v>39862053</v>
      </c>
      <c r="N12" s="69">
        <f t="shared" si="3"/>
        <v>11.245843261205032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5143697.3600000003</v>
      </c>
      <c r="D13" s="68">
        <f t="shared" si="4"/>
        <v>2.1105708508698919</v>
      </c>
      <c r="E13" s="60">
        <f>RS!E11</f>
        <v>0</v>
      </c>
      <c r="F13" s="69">
        <f t="shared" si="5"/>
        <v>0</v>
      </c>
      <c r="G13" s="60">
        <f t="shared" ref="G13:G35" si="7">C13+E13</f>
        <v>5143697.3600000003</v>
      </c>
      <c r="H13" s="69">
        <f t="shared" si="0"/>
        <v>1.6717563548212411</v>
      </c>
      <c r="I13" s="60">
        <f>RS!I11</f>
        <v>5746907.8000000007</v>
      </c>
      <c r="J13" s="68">
        <f t="shared" si="1"/>
        <v>2.006729872169668</v>
      </c>
      <c r="K13" s="60">
        <f>RS!K11</f>
        <v>0</v>
      </c>
      <c r="L13" s="69">
        <f t="shared" si="6"/>
        <v>0</v>
      </c>
      <c r="M13" s="60">
        <f t="shared" si="2"/>
        <v>5746907.8000000007</v>
      </c>
      <c r="N13" s="69">
        <f t="shared" si="3"/>
        <v>1.621311987001689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6919598</v>
      </c>
      <c r="D14" s="68">
        <f t="shared" si="4"/>
        <v>2.8392614915698702</v>
      </c>
      <c r="E14" s="60">
        <f>FBiH!E13</f>
        <v>0</v>
      </c>
      <c r="F14" s="69">
        <f t="shared" si="5"/>
        <v>0</v>
      </c>
      <c r="G14" s="60">
        <f t="shared" si="7"/>
        <v>6919598</v>
      </c>
      <c r="H14" s="69">
        <f t="shared" si="0"/>
        <v>2.2489429528389575</v>
      </c>
      <c r="I14" s="60">
        <f>FBiH!I13</f>
        <v>9086357</v>
      </c>
      <c r="J14" s="68">
        <f t="shared" si="1"/>
        <v>3.1728130423630541</v>
      </c>
      <c r="K14" s="60">
        <f>FBiH!K13</f>
        <v>0</v>
      </c>
      <c r="L14" s="69">
        <f t="shared" si="6"/>
        <v>0</v>
      </c>
      <c r="M14" s="60">
        <f t="shared" si="2"/>
        <v>9086357</v>
      </c>
      <c r="N14" s="69">
        <f t="shared" si="3"/>
        <v>2.5634341170875761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81</v>
      </c>
      <c r="C15" s="60">
        <f>FBiH!C14</f>
        <v>1994048</v>
      </c>
      <c r="D15" s="68">
        <f t="shared" si="4"/>
        <v>0.81820124503503189</v>
      </c>
      <c r="E15" s="60">
        <f>FBiH!E14</f>
        <v>0</v>
      </c>
      <c r="F15" s="69">
        <f t="shared" si="5"/>
        <v>0</v>
      </c>
      <c r="G15" s="60">
        <f t="shared" si="7"/>
        <v>1994048</v>
      </c>
      <c r="H15" s="69">
        <f t="shared" si="0"/>
        <v>0.64808681042202421</v>
      </c>
      <c r="I15" s="60">
        <f>FBiH!I14</f>
        <v>0</v>
      </c>
      <c r="J15" s="68">
        <f t="shared" si="1"/>
        <v>0</v>
      </c>
      <c r="K15" s="60">
        <f>FBiH!K14</f>
        <v>0</v>
      </c>
      <c r="L15" s="69">
        <f t="shared" si="6"/>
        <v>0</v>
      </c>
      <c r="M15" s="60">
        <f t="shared" si="2"/>
        <v>0</v>
      </c>
      <c r="N15" s="69">
        <f t="shared" si="3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0">
        <f>FBiH!C15</f>
        <v>14171977</v>
      </c>
      <c r="D16" s="68">
        <f t="shared" si="4"/>
        <v>5.815070262103939</v>
      </c>
      <c r="E16" s="60">
        <f>FBiH!E15</f>
        <v>1452488</v>
      </c>
      <c r="F16" s="69">
        <f t="shared" si="5"/>
        <v>2.2705396886074078</v>
      </c>
      <c r="G16" s="60">
        <f t="shared" si="7"/>
        <v>15624465</v>
      </c>
      <c r="H16" s="69">
        <f t="shared" si="0"/>
        <v>5.0781173203456245</v>
      </c>
      <c r="I16" s="60">
        <f>FBiH!I15</f>
        <v>15476871</v>
      </c>
      <c r="J16" s="68">
        <f t="shared" si="1"/>
        <v>5.404280083180808</v>
      </c>
      <c r="K16" s="60">
        <f>FBiH!K15</f>
        <v>4654904</v>
      </c>
      <c r="L16" s="69">
        <f t="shared" si="6"/>
        <v>6.8375442221949525</v>
      </c>
      <c r="M16" s="60">
        <f t="shared" si="2"/>
        <v>20131775</v>
      </c>
      <c r="N16" s="69">
        <f t="shared" si="3"/>
        <v>5.6795566003548767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0">
        <f>RS!C12</f>
        <v>8042987.3000000007</v>
      </c>
      <c r="D17" s="68">
        <f t="shared" si="4"/>
        <v>3.3002125438610053</v>
      </c>
      <c r="E17" s="60">
        <f>RS!E12</f>
        <v>0</v>
      </c>
      <c r="F17" s="69">
        <f t="shared" si="5"/>
        <v>0</v>
      </c>
      <c r="G17" s="60">
        <f t="shared" si="7"/>
        <v>8042987.3000000007</v>
      </c>
      <c r="H17" s="69">
        <f t="shared" si="0"/>
        <v>2.6140564246807743</v>
      </c>
      <c r="I17" s="60">
        <f>RS!I12</f>
        <v>9153297.6999999993</v>
      </c>
      <c r="J17" s="68">
        <f t="shared" si="1"/>
        <v>3.1961876826094047</v>
      </c>
      <c r="K17" s="60">
        <f>RS!K12</f>
        <v>0</v>
      </c>
      <c r="L17" s="69">
        <f t="shared" si="6"/>
        <v>0</v>
      </c>
      <c r="M17" s="60">
        <f t="shared" si="2"/>
        <v>9153297.6999999993</v>
      </c>
      <c r="N17" s="69">
        <f t="shared" si="3"/>
        <v>2.5823193616582798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0">
        <f>RS!C13</f>
        <v>9814763.0300000012</v>
      </c>
      <c r="D18" s="68">
        <f t="shared" si="4"/>
        <v>4.0272106443123752</v>
      </c>
      <c r="E18" s="60">
        <f>RS!E13</f>
        <v>0</v>
      </c>
      <c r="F18" s="69">
        <f t="shared" si="5"/>
        <v>0</v>
      </c>
      <c r="G18" s="60">
        <f t="shared" si="7"/>
        <v>9814763.0300000012</v>
      </c>
      <c r="H18" s="69">
        <f t="shared" si="0"/>
        <v>3.1899023830723747</v>
      </c>
      <c r="I18" s="60">
        <f>RS!I13</f>
        <v>11069635.33</v>
      </c>
      <c r="J18" s="68">
        <f t="shared" si="1"/>
        <v>3.8653426614458191</v>
      </c>
      <c r="K18" s="60">
        <f>RS!K13</f>
        <v>0</v>
      </c>
      <c r="L18" s="69">
        <f t="shared" si="6"/>
        <v>0</v>
      </c>
      <c r="M18" s="60">
        <f t="shared" si="2"/>
        <v>11069635.33</v>
      </c>
      <c r="N18" s="69">
        <f t="shared" si="3"/>
        <v>3.122954652633612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0">
        <f>FBiH!C16</f>
        <v>23815806</v>
      </c>
      <c r="D19" s="68">
        <f t="shared" si="4"/>
        <v>9.7721429577988008</v>
      </c>
      <c r="E19" s="60">
        <f>FBiH!E16</f>
        <v>0</v>
      </c>
      <c r="F19" s="69">
        <f t="shared" si="5"/>
        <v>0</v>
      </c>
      <c r="G19" s="60">
        <f t="shared" si="7"/>
        <v>23815806</v>
      </c>
      <c r="H19" s="69">
        <f t="shared" si="0"/>
        <v>7.7403902755448746</v>
      </c>
      <c r="I19" s="60">
        <f>FBiH!I16</f>
        <v>27771176</v>
      </c>
      <c r="J19" s="68">
        <f t="shared" si="1"/>
        <v>9.6972581436718617</v>
      </c>
      <c r="K19" s="60">
        <f>FBiH!K16</f>
        <v>0</v>
      </c>
      <c r="L19" s="69">
        <f t="shared" si="6"/>
        <v>0</v>
      </c>
      <c r="M19" s="60">
        <f t="shared" si="2"/>
        <v>27771176</v>
      </c>
      <c r="N19" s="69">
        <f t="shared" si="3"/>
        <v>7.8347769111475243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0">
        <f>RS!C14</f>
        <v>3396340.93</v>
      </c>
      <c r="D20" s="68">
        <f t="shared" si="4"/>
        <v>1.3935925200844905</v>
      </c>
      <c r="E20" s="60">
        <f>RS!E14</f>
        <v>0</v>
      </c>
      <c r="F20" s="69">
        <f t="shared" si="5"/>
        <v>0</v>
      </c>
      <c r="G20" s="60">
        <f t="shared" si="7"/>
        <v>3396340.93</v>
      </c>
      <c r="H20" s="69">
        <f t="shared" si="0"/>
        <v>1.1038469286744708</v>
      </c>
      <c r="I20" s="60">
        <f>RS!I14</f>
        <v>4432800.37</v>
      </c>
      <c r="J20" s="68">
        <f t="shared" si="1"/>
        <v>1.5478642131415012</v>
      </c>
      <c r="K20" s="60">
        <f>RS!K14</f>
        <v>0</v>
      </c>
      <c r="L20" s="69">
        <f t="shared" si="6"/>
        <v>0</v>
      </c>
      <c r="M20" s="60">
        <f t="shared" si="2"/>
        <v>4432800.37</v>
      </c>
      <c r="N20" s="69">
        <f t="shared" si="3"/>
        <v>1.2505772888624596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0">
        <f>RS!C15</f>
        <v>3735914.96</v>
      </c>
      <c r="D21" s="68">
        <f t="shared" si="4"/>
        <v>1.5329271269382687</v>
      </c>
      <c r="E21" s="60">
        <f>RS!E15</f>
        <v>7734085.4000000004</v>
      </c>
      <c r="F21" s="69">
        <f t="shared" si="5"/>
        <v>12.089977924622509</v>
      </c>
      <c r="G21" s="60">
        <f t="shared" si="7"/>
        <v>11470000.359999999</v>
      </c>
      <c r="H21" s="69">
        <f t="shared" si="0"/>
        <v>3.727872121860591</v>
      </c>
      <c r="I21" s="60">
        <f>RS!I15</f>
        <v>4267801.9000000004</v>
      </c>
      <c r="J21" s="68">
        <f t="shared" si="1"/>
        <v>1.4902493409120756</v>
      </c>
      <c r="K21" s="60">
        <f>RS!K15</f>
        <v>7991863.6699999999</v>
      </c>
      <c r="L21" s="69">
        <f t="shared" si="6"/>
        <v>11.739172550363712</v>
      </c>
      <c r="M21" s="60">
        <f t="shared" si="2"/>
        <v>12259665.57</v>
      </c>
      <c r="N21" s="69">
        <f t="shared" si="3"/>
        <v>3.4586848157321914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0">
        <f>FBiH!C17</f>
        <v>7618787</v>
      </c>
      <c r="D22" s="68">
        <f t="shared" si="4"/>
        <v>3.1261539386497792</v>
      </c>
      <c r="E22" s="60">
        <f>FBiH!E17</f>
        <v>10763774</v>
      </c>
      <c r="F22" s="69">
        <f t="shared" si="5"/>
        <v>16.826008935151624</v>
      </c>
      <c r="G22" s="60">
        <f t="shared" si="7"/>
        <v>18382561</v>
      </c>
      <c r="H22" s="69">
        <f t="shared" si="0"/>
        <v>5.974527857844091</v>
      </c>
      <c r="I22" s="60">
        <f>FBiH!I17</f>
        <v>8045212</v>
      </c>
      <c r="J22" s="68">
        <f t="shared" si="1"/>
        <v>2.8092615733869746</v>
      </c>
      <c r="K22" s="60">
        <f>FBiH!K17</f>
        <v>11060255</v>
      </c>
      <c r="L22" s="69">
        <f t="shared" si="6"/>
        <v>16.246303397718371</v>
      </c>
      <c r="M22" s="60">
        <f t="shared" si="2"/>
        <v>19105467</v>
      </c>
      <c r="N22" s="69">
        <f t="shared" si="3"/>
        <v>5.390015594884817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0">
        <f>RS!C16</f>
        <v>2214333.84</v>
      </c>
      <c r="D23" s="68">
        <f t="shared" si="4"/>
        <v>0.90858931420467448</v>
      </c>
      <c r="E23" s="60">
        <f>RS!E16</f>
        <v>0</v>
      </c>
      <c r="F23" s="69">
        <f t="shared" si="5"/>
        <v>0</v>
      </c>
      <c r="G23" s="60">
        <f t="shared" si="7"/>
        <v>2214333.84</v>
      </c>
      <c r="H23" s="69">
        <f t="shared" si="0"/>
        <v>0.71968205157305776</v>
      </c>
      <c r="I23" s="60">
        <f>RS!I16</f>
        <v>3287192.29</v>
      </c>
      <c r="J23" s="68">
        <f t="shared" si="1"/>
        <v>1.1478358786108971</v>
      </c>
      <c r="K23" s="60">
        <f>RS!K16</f>
        <v>0</v>
      </c>
      <c r="L23" s="69">
        <f t="shared" si="6"/>
        <v>0</v>
      </c>
      <c r="M23" s="60">
        <f t="shared" si="2"/>
        <v>3287192.29</v>
      </c>
      <c r="N23" s="69">
        <f t="shared" si="3"/>
        <v>0.92737946193543108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0">
        <f>RS!C17</f>
        <v>5975869.5700000003</v>
      </c>
      <c r="D24" s="68">
        <f t="shared" si="4"/>
        <v>2.4520292000698882</v>
      </c>
      <c r="E24" s="60">
        <f>RS!E17</f>
        <v>0</v>
      </c>
      <c r="F24" s="69">
        <f t="shared" si="5"/>
        <v>0</v>
      </c>
      <c r="G24" s="60">
        <f t="shared" si="7"/>
        <v>5975869.5700000003</v>
      </c>
      <c r="H24" s="69">
        <f t="shared" si="0"/>
        <v>1.9422211747757994</v>
      </c>
      <c r="I24" s="60">
        <f>RS!I17</f>
        <v>7431448.5999999996</v>
      </c>
      <c r="J24" s="68">
        <f t="shared" si="1"/>
        <v>2.5949450414209632</v>
      </c>
      <c r="K24" s="60">
        <f>RS!K17</f>
        <v>0</v>
      </c>
      <c r="L24" s="69">
        <f t="shared" si="6"/>
        <v>0</v>
      </c>
      <c r="M24" s="60">
        <f t="shared" si="2"/>
        <v>7431448.5999999996</v>
      </c>
      <c r="N24" s="69">
        <f t="shared" si="3"/>
        <v>2.0965529838440977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0">
        <f>RS!C18</f>
        <v>5018353.53</v>
      </c>
      <c r="D25" s="68">
        <f t="shared" si="4"/>
        <v>2.059139552444047</v>
      </c>
      <c r="E25" s="60">
        <f>RS!E18</f>
        <v>0</v>
      </c>
      <c r="F25" s="69">
        <f t="shared" si="5"/>
        <v>0</v>
      </c>
      <c r="G25" s="60">
        <f t="shared" si="7"/>
        <v>5018353.53</v>
      </c>
      <c r="H25" s="69">
        <f t="shared" si="0"/>
        <v>1.6310182768056767</v>
      </c>
      <c r="I25" s="60">
        <f>RS!I18</f>
        <v>6501116.2800000003</v>
      </c>
      <c r="J25" s="68">
        <f t="shared" si="1"/>
        <v>2.2700876185145247</v>
      </c>
      <c r="K25" s="60">
        <f>RS!K18</f>
        <v>0</v>
      </c>
      <c r="L25" s="69">
        <f t="shared" si="6"/>
        <v>0</v>
      </c>
      <c r="M25" s="60">
        <f t="shared" si="2"/>
        <v>6501116.2800000003</v>
      </c>
      <c r="N25" s="69">
        <f t="shared" si="3"/>
        <v>1.834088542999738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0">
        <f>RS!C19</f>
        <v>9500905.8499999996</v>
      </c>
      <c r="D26" s="68">
        <f t="shared" si="4"/>
        <v>3.8984282200983209</v>
      </c>
      <c r="E26" s="60">
        <f>RS!E19</f>
        <v>0</v>
      </c>
      <c r="F26" s="69">
        <f t="shared" si="5"/>
        <v>0</v>
      </c>
      <c r="G26" s="60">
        <f t="shared" si="7"/>
        <v>9500905.8499999996</v>
      </c>
      <c r="H26" s="69">
        <f t="shared" si="0"/>
        <v>3.0878954611155045</v>
      </c>
      <c r="I26" s="60">
        <f>RS!I19</f>
        <v>10806532.380000001</v>
      </c>
      <c r="J26" s="68">
        <f t="shared" si="1"/>
        <v>3.7734712468355207</v>
      </c>
      <c r="K26" s="60">
        <f>RS!K19</f>
        <v>0</v>
      </c>
      <c r="L26" s="69">
        <f t="shared" si="6"/>
        <v>0</v>
      </c>
      <c r="M26" s="60">
        <f t="shared" si="2"/>
        <v>10806532.380000001</v>
      </c>
      <c r="N26" s="69">
        <f t="shared" si="3"/>
        <v>3.0487283066583899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0">
        <f>RS!C20</f>
        <v>3772594.02</v>
      </c>
      <c r="D27" s="68">
        <f t="shared" si="4"/>
        <v>1.5479773426596128</v>
      </c>
      <c r="E27" s="60">
        <f>RS!E20</f>
        <v>0</v>
      </c>
      <c r="F27" s="69">
        <f t="shared" si="5"/>
        <v>0</v>
      </c>
      <c r="G27" s="60">
        <f t="shared" si="7"/>
        <v>3772594.02</v>
      </c>
      <c r="H27" s="69">
        <f t="shared" si="0"/>
        <v>1.2261331850782942</v>
      </c>
      <c r="I27" s="60">
        <f>RS!I20</f>
        <v>4480410.74</v>
      </c>
      <c r="J27" s="68">
        <f t="shared" si="1"/>
        <v>1.5644890059916754</v>
      </c>
      <c r="K27" s="60">
        <f>RS!K20</f>
        <v>0</v>
      </c>
      <c r="L27" s="69">
        <f t="shared" si="6"/>
        <v>0</v>
      </c>
      <c r="M27" s="60">
        <f t="shared" si="2"/>
        <v>4480410.74</v>
      </c>
      <c r="N27" s="69">
        <f t="shared" si="3"/>
        <v>1.2640090797094583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65</v>
      </c>
      <c r="C28" s="60">
        <f>RS!C21</f>
        <v>5783503.1100000003</v>
      </c>
      <c r="D28" s="68">
        <f t="shared" ref="D28:D35" si="8">C28/C$36*100</f>
        <v>2.3730970594820078</v>
      </c>
      <c r="E28" s="60">
        <f>RS!E21</f>
        <v>0</v>
      </c>
      <c r="F28" s="69">
        <f t="shared" si="5"/>
        <v>0</v>
      </c>
      <c r="G28" s="60">
        <f t="shared" si="7"/>
        <v>5783503.1100000003</v>
      </c>
      <c r="H28" s="69">
        <f t="shared" si="0"/>
        <v>1.8797000290994788</v>
      </c>
      <c r="I28" s="60">
        <f>RS!I21</f>
        <v>8016399.7700000005</v>
      </c>
      <c r="J28" s="68">
        <f t="shared" si="1"/>
        <v>2.7992007955500964</v>
      </c>
      <c r="K28" s="60">
        <f>RS!K21</f>
        <v>0</v>
      </c>
      <c r="L28" s="69">
        <f t="shared" si="6"/>
        <v>0</v>
      </c>
      <c r="M28" s="60">
        <f t="shared" si="2"/>
        <v>8016399.7700000005</v>
      </c>
      <c r="N28" s="69">
        <f t="shared" si="3"/>
        <v>2.2615788336988083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0">
        <f>FBiH!C18</f>
        <v>22001195</v>
      </c>
      <c r="D29" s="68">
        <f t="shared" si="8"/>
        <v>9.0275686148269827</v>
      </c>
      <c r="E29" s="60">
        <f>FBiH!E18</f>
        <v>1425593</v>
      </c>
      <c r="F29" s="69">
        <f t="shared" si="5"/>
        <v>2.2284972311653521</v>
      </c>
      <c r="G29" s="60">
        <f t="shared" si="7"/>
        <v>23426788</v>
      </c>
      <c r="H29" s="69">
        <f t="shared" si="0"/>
        <v>7.6139552876124101</v>
      </c>
      <c r="I29" s="60">
        <f>FBiH!I18</f>
        <v>24564458</v>
      </c>
      <c r="J29" s="68">
        <f t="shared" si="1"/>
        <v>8.5775226222103598</v>
      </c>
      <c r="K29" s="60">
        <f>FBiH!K18</f>
        <v>1385927</v>
      </c>
      <c r="L29" s="69">
        <f t="shared" si="6"/>
        <v>2.0357749915431089</v>
      </c>
      <c r="M29" s="60">
        <f t="shared" si="2"/>
        <v>25950385</v>
      </c>
      <c r="N29" s="69">
        <f t="shared" si="3"/>
        <v>7.321097141633075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0">
        <f>RS!C22</f>
        <v>1049157.496</v>
      </c>
      <c r="D30" s="68">
        <f t="shared" si="8"/>
        <v>0.43049212930934289</v>
      </c>
      <c r="E30" s="60">
        <f>RS!E22</f>
        <v>0</v>
      </c>
      <c r="F30" s="69">
        <f t="shared" si="5"/>
        <v>0</v>
      </c>
      <c r="G30" s="60">
        <f t="shared" si="7"/>
        <v>1049157.496</v>
      </c>
      <c r="H30" s="69">
        <f t="shared" si="0"/>
        <v>0.34098734594804014</v>
      </c>
      <c r="I30" s="60">
        <f>RS!I22</f>
        <v>1366197.21</v>
      </c>
      <c r="J30" s="68">
        <f t="shared" si="1"/>
        <v>0.47705459144165435</v>
      </c>
      <c r="K30" s="60">
        <f>RS!K22</f>
        <v>0</v>
      </c>
      <c r="L30" s="69">
        <f t="shared" si="6"/>
        <v>0</v>
      </c>
      <c r="M30" s="60">
        <f t="shared" si="2"/>
        <v>1366197.21</v>
      </c>
      <c r="N30" s="69">
        <f t="shared" si="3"/>
        <v>0.38543021573815117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0">
        <f>RS!C23</f>
        <v>5316974.9099000003</v>
      </c>
      <c r="D31" s="68">
        <f t="shared" si="8"/>
        <v>2.1816703966505351</v>
      </c>
      <c r="E31" s="60">
        <f>RS!E23</f>
        <v>0</v>
      </c>
      <c r="F31" s="69">
        <f t="shared" si="5"/>
        <v>0</v>
      </c>
      <c r="G31" s="60">
        <f t="shared" si="7"/>
        <v>5316974.9099000003</v>
      </c>
      <c r="H31" s="69">
        <f t="shared" si="0"/>
        <v>1.7280734016688768</v>
      </c>
      <c r="I31" s="60">
        <f>RS!I23</f>
        <v>5617317.1100000003</v>
      </c>
      <c r="J31" s="68">
        <f t="shared" si="1"/>
        <v>1.9614788401663217</v>
      </c>
      <c r="K31" s="60">
        <f>RS!K23</f>
        <v>0</v>
      </c>
      <c r="L31" s="69">
        <f t="shared" si="6"/>
        <v>0</v>
      </c>
      <c r="M31" s="60">
        <f t="shared" si="2"/>
        <v>5617317.1100000003</v>
      </c>
      <c r="N31" s="69">
        <f t="shared" si="3"/>
        <v>1.5847519887534449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0">
        <f>FBiH!C19</f>
        <v>13983142</v>
      </c>
      <c r="D32" s="68">
        <f t="shared" si="8"/>
        <v>5.7375871563280549</v>
      </c>
      <c r="E32" s="60">
        <f>FBiH!E19</f>
        <v>9148057</v>
      </c>
      <c r="F32" s="69">
        <f t="shared" si="5"/>
        <v>14.300308499721043</v>
      </c>
      <c r="G32" s="60">
        <f t="shared" si="7"/>
        <v>23131199</v>
      </c>
      <c r="H32" s="69">
        <f t="shared" si="0"/>
        <v>7.5178857184717298</v>
      </c>
      <c r="I32" s="60">
        <f>FBiH!I19</f>
        <v>17641578</v>
      </c>
      <c r="J32" s="68">
        <f t="shared" si="1"/>
        <v>6.1601617420782739</v>
      </c>
      <c r="K32" s="60">
        <f>FBiH!K19</f>
        <v>10486171</v>
      </c>
      <c r="L32" s="69">
        <f t="shared" si="6"/>
        <v>15.403036869073619</v>
      </c>
      <c r="M32" s="60">
        <f t="shared" si="2"/>
        <v>28127749</v>
      </c>
      <c r="N32" s="69">
        <f t="shared" si="3"/>
        <v>7.9353729358725342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0">
        <f>FBiH!C20</f>
        <v>11706177</v>
      </c>
      <c r="D33" s="68">
        <f t="shared" si="8"/>
        <v>4.8032989155729719</v>
      </c>
      <c r="E33" s="60">
        <f>FBiH!E20</f>
        <v>15160791</v>
      </c>
      <c r="F33" s="69">
        <f t="shared" si="5"/>
        <v>23.699457535058457</v>
      </c>
      <c r="G33" s="60">
        <f t="shared" si="7"/>
        <v>26866968</v>
      </c>
      <c r="H33" s="69">
        <f t="shared" si="0"/>
        <v>8.7320503803472072</v>
      </c>
      <c r="I33" s="60">
        <f>FBiH!I20</f>
        <v>13156694</v>
      </c>
      <c r="J33" s="68">
        <f t="shared" si="1"/>
        <v>4.5941107440066178</v>
      </c>
      <c r="K33" s="60">
        <f>FBiH!K20</f>
        <v>14476167</v>
      </c>
      <c r="L33" s="69">
        <f t="shared" si="6"/>
        <v>21.26390405266773</v>
      </c>
      <c r="M33" s="60">
        <f t="shared" si="2"/>
        <v>27632861</v>
      </c>
      <c r="N33" s="69">
        <f t="shared" si="3"/>
        <v>7.7957556191264237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67</v>
      </c>
      <c r="C34" s="60">
        <f>FBiH!C21</f>
        <v>494113</v>
      </c>
      <c r="D34" s="68">
        <f t="shared" si="8"/>
        <v>0.20274530592442841</v>
      </c>
      <c r="E34" s="60">
        <f>FBiH!E21</f>
        <v>14057614</v>
      </c>
      <c r="F34" s="69">
        <f t="shared" si="5"/>
        <v>21.974963314067402</v>
      </c>
      <c r="G34" s="60">
        <f t="shared" si="7"/>
        <v>14551727</v>
      </c>
      <c r="H34" s="69">
        <f t="shared" si="0"/>
        <v>4.7294660597749152</v>
      </c>
      <c r="I34" s="60">
        <f>FBiH!I21</f>
        <v>733724</v>
      </c>
      <c r="J34" s="68">
        <f t="shared" si="1"/>
        <v>0.25620488790995</v>
      </c>
      <c r="K34" s="60">
        <f>FBiH!K21</f>
        <v>14398718</v>
      </c>
      <c r="L34" s="69">
        <f t="shared" si="6"/>
        <v>21.15013995302899</v>
      </c>
      <c r="M34" s="60">
        <f t="shared" si="2"/>
        <v>15132442</v>
      </c>
      <c r="N34" s="69">
        <f t="shared" si="3"/>
        <v>4.2691496820616841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0">
        <f>RS!C24</f>
        <v>13298958.210000001</v>
      </c>
      <c r="D35" s="68">
        <f t="shared" si="8"/>
        <v>5.4568516731246488</v>
      </c>
      <c r="E35" s="60">
        <f>RS!E24</f>
        <v>734500.1</v>
      </c>
      <c r="F35" s="69">
        <f t="shared" si="5"/>
        <v>1.1481758392056318</v>
      </c>
      <c r="G35" s="60">
        <f t="shared" si="7"/>
        <v>14033458.310000001</v>
      </c>
      <c r="H35" s="69">
        <f t="shared" si="0"/>
        <v>4.5610232227701388</v>
      </c>
      <c r="I35" s="60">
        <f>RS!I24</f>
        <v>16347708.289999999</v>
      </c>
      <c r="J35" s="68">
        <f t="shared" si="1"/>
        <v>5.7083627767716614</v>
      </c>
      <c r="K35" s="60">
        <f>RS!K24</f>
        <v>880051.76</v>
      </c>
      <c r="L35" s="69">
        <f t="shared" si="6"/>
        <v>1.2926996618663884</v>
      </c>
      <c r="M35" s="60">
        <f t="shared" si="2"/>
        <v>17227760.050000001</v>
      </c>
      <c r="N35" s="69">
        <f t="shared" si="3"/>
        <v>4.8602787534287248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243711191.11590004</v>
      </c>
      <c r="D36" s="10">
        <f t="shared" si="9"/>
        <v>99.999999999999972</v>
      </c>
      <c r="E36" s="10">
        <f t="shared" si="9"/>
        <v>63971046.5</v>
      </c>
      <c r="F36" s="26">
        <f t="shared" si="9"/>
        <v>100</v>
      </c>
      <c r="G36" s="77">
        <f>SUM(G11:G35)</f>
        <v>307682237.61590004</v>
      </c>
      <c r="H36" s="26">
        <f t="shared" si="9"/>
        <v>100</v>
      </c>
      <c r="I36" s="10">
        <f t="shared" si="9"/>
        <v>286381733.77000004</v>
      </c>
      <c r="J36" s="10">
        <f t="shared" si="9"/>
        <v>100</v>
      </c>
      <c r="K36" s="10">
        <f t="shared" si="9"/>
        <v>68078594.430000007</v>
      </c>
      <c r="L36" s="26">
        <f t="shared" si="9"/>
        <v>99.999999999999986</v>
      </c>
      <c r="M36" s="77">
        <f>SUM(M11:M35)+0.6</f>
        <v>354460328.80000001</v>
      </c>
      <c r="N36" s="26">
        <f>SUM(N11:N35)</f>
        <v>99.999999830728584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1"/>
      <c r="F37" s="18"/>
      <c r="G37" s="51"/>
      <c r="H37" s="18"/>
      <c r="I37" s="19"/>
      <c r="J37" s="18"/>
      <c r="K37" s="51"/>
      <c r="L37" s="18"/>
      <c r="M37" s="5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59"/>
      <c r="D38" s="21"/>
      <c r="E38" s="59"/>
      <c r="F38" s="18"/>
      <c r="G38" s="59"/>
      <c r="H38" s="18"/>
      <c r="I38" s="59"/>
      <c r="J38" s="21"/>
      <c r="K38" s="59"/>
      <c r="L38" s="18"/>
      <c r="M38" s="59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79</v>
      </c>
      <c r="B39" s="46"/>
      <c r="C39" s="35"/>
      <c r="D39" s="21"/>
      <c r="E39" s="20"/>
      <c r="F39" s="18"/>
      <c r="G39" s="20"/>
      <c r="H39" s="18"/>
      <c r="I39" s="35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 t="s">
        <v>91</v>
      </c>
      <c r="B40" s="62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6"/>
      <c r="C41" s="38"/>
      <c r="D41" s="21"/>
      <c r="E41" s="21"/>
      <c r="F41" s="18"/>
      <c r="G41" s="21"/>
      <c r="H41" s="18"/>
      <c r="I41" s="38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4"/>
      <c r="D42" s="21"/>
      <c r="E42" s="20"/>
      <c r="F42" s="18"/>
      <c r="G42" s="20"/>
      <c r="H42" s="18"/>
      <c r="I42" s="54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6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E11:E16 M11:M36 I11:I35 K11:K35 E18:E35" formula="1"/>
    <ignoredError sqref="J11:J36 L12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88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5" t="s">
        <v>58</v>
      </c>
      <c r="B8" s="88" t="s">
        <v>90</v>
      </c>
      <c r="C8" s="81" t="s">
        <v>77</v>
      </c>
      <c r="D8" s="81"/>
      <c r="E8" s="81" t="s">
        <v>76</v>
      </c>
      <c r="F8" s="81"/>
      <c r="G8" s="81" t="s">
        <v>78</v>
      </c>
      <c r="H8" s="81"/>
      <c r="I8" s="81" t="s">
        <v>77</v>
      </c>
      <c r="J8" s="81"/>
      <c r="K8" s="81" t="s">
        <v>76</v>
      </c>
      <c r="L8" s="81"/>
      <c r="M8" s="81" t="s">
        <v>78</v>
      </c>
      <c r="N8" s="82"/>
    </row>
    <row r="9" spans="1:14" s="27" customFormat="1" ht="21.75" customHeight="1" x14ac:dyDescent="0.25">
      <c r="A9" s="86"/>
      <c r="B9" s="83"/>
      <c r="C9" s="83" t="s">
        <v>86</v>
      </c>
      <c r="D9" s="83"/>
      <c r="E9" s="83" t="s">
        <v>86</v>
      </c>
      <c r="F9" s="83"/>
      <c r="G9" s="83" t="s">
        <v>86</v>
      </c>
      <c r="H9" s="83"/>
      <c r="I9" s="83" t="s">
        <v>85</v>
      </c>
      <c r="J9" s="83"/>
      <c r="K9" s="83" t="s">
        <v>85</v>
      </c>
      <c r="L9" s="83"/>
      <c r="M9" s="83" t="s">
        <v>85</v>
      </c>
      <c r="N9" s="84"/>
    </row>
    <row r="10" spans="1:14" ht="18.75" customHeight="1" thickBot="1" x14ac:dyDescent="0.3">
      <c r="A10" s="87"/>
      <c r="B10" s="8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72" t="s">
        <v>75</v>
      </c>
      <c r="I10" s="66" t="s">
        <v>26</v>
      </c>
      <c r="J10" s="72" t="s">
        <v>75</v>
      </c>
      <c r="K10" s="66" t="s">
        <v>26</v>
      </c>
      <c r="L10" s="72" t="s">
        <v>75</v>
      </c>
      <c r="M10" s="66" t="s">
        <v>26</v>
      </c>
      <c r="N10" s="65" t="s">
        <v>75</v>
      </c>
    </row>
    <row r="11" spans="1:14" ht="16.5" customHeight="1" x14ac:dyDescent="0.25">
      <c r="A11" s="15" t="s">
        <v>27</v>
      </c>
      <c r="B11" s="7" t="s">
        <v>62</v>
      </c>
      <c r="C11" s="60">
        <v>26811332</v>
      </c>
      <c r="D11" s="70">
        <f>C11/C22*100</f>
        <v>16.586363517895496</v>
      </c>
      <c r="E11" s="60">
        <v>3494144</v>
      </c>
      <c r="F11" s="28">
        <f>E11/E22*100</f>
        <v>6.2954757988118768</v>
      </c>
      <c r="G11" s="60">
        <f>C11+E11</f>
        <v>30305476</v>
      </c>
      <c r="H11" s="69">
        <f>G11/G22*100</f>
        <v>13.956055248219132</v>
      </c>
      <c r="I11" s="60">
        <v>31518845</v>
      </c>
      <c r="J11" s="70">
        <f>I11/I22*100</f>
        <v>16.778108012474682</v>
      </c>
      <c r="K11" s="60">
        <v>2744537</v>
      </c>
      <c r="L11" s="28">
        <f>K11/K22*100</f>
        <v>4.6355192460634385</v>
      </c>
      <c r="M11" s="60">
        <f>I11+K11</f>
        <v>34263382</v>
      </c>
      <c r="N11" s="69">
        <f>M11/M22*100</f>
        <v>13.868240981858021</v>
      </c>
    </row>
    <row r="12" spans="1:14" ht="16.5" customHeight="1" x14ac:dyDescent="0.25">
      <c r="A12" s="15" t="s">
        <v>28</v>
      </c>
      <c r="B12" s="7" t="s">
        <v>83</v>
      </c>
      <c r="C12" s="60">
        <v>32130662</v>
      </c>
      <c r="D12" s="70">
        <f>C12/C22*100</f>
        <v>19.877074365519444</v>
      </c>
      <c r="E12" s="60">
        <v>0</v>
      </c>
      <c r="F12" s="28">
        <f>E12/E22*100</f>
        <v>0</v>
      </c>
      <c r="G12" s="60">
        <f t="shared" ref="G12:G21" si="0">C12+E12</f>
        <v>32130662</v>
      </c>
      <c r="H12" s="69">
        <f>G12/G22*100</f>
        <v>14.796576501020969</v>
      </c>
      <c r="I12" s="60">
        <v>39862053</v>
      </c>
      <c r="J12" s="70">
        <f>I12/I22*100</f>
        <v>21.219363553232693</v>
      </c>
      <c r="K12" s="60">
        <v>0</v>
      </c>
      <c r="L12" s="28">
        <f>K12/K22*100</f>
        <v>0</v>
      </c>
      <c r="M12" s="60">
        <f>I12+K12+0.4</f>
        <v>39862053.399999999</v>
      </c>
      <c r="N12" s="69">
        <f>M12/M22*100</f>
        <v>16.13432563612351</v>
      </c>
    </row>
    <row r="13" spans="1:14" ht="16.5" customHeight="1" x14ac:dyDescent="0.25">
      <c r="A13" s="15" t="s">
        <v>29</v>
      </c>
      <c r="B13" s="7" t="s">
        <v>1</v>
      </c>
      <c r="C13" s="60">
        <v>6919598</v>
      </c>
      <c r="D13" s="70">
        <f>C13/C22*100</f>
        <v>4.2806887709160684</v>
      </c>
      <c r="E13" s="60">
        <v>0</v>
      </c>
      <c r="F13" s="28">
        <f>E13/E22*100</f>
        <v>0</v>
      </c>
      <c r="G13" s="60">
        <f t="shared" si="0"/>
        <v>6919598</v>
      </c>
      <c r="H13" s="69">
        <f>G13/G22*100</f>
        <v>3.1865624543718303</v>
      </c>
      <c r="I13" s="60">
        <v>9086357</v>
      </c>
      <c r="J13" s="70">
        <f>I13/I22*100</f>
        <v>4.8368485325495083</v>
      </c>
      <c r="K13" s="60">
        <v>0</v>
      </c>
      <c r="L13" s="28">
        <f>K13/K22*100</f>
        <v>0</v>
      </c>
      <c r="M13" s="60">
        <f t="shared" ref="M13:M21" si="1">I13+K13</f>
        <v>9086357</v>
      </c>
      <c r="N13" s="69">
        <f>M13/M22*100</f>
        <v>3.6777393581051774</v>
      </c>
    </row>
    <row r="14" spans="1:14" x14ac:dyDescent="0.25">
      <c r="A14" s="15" t="s">
        <v>30</v>
      </c>
      <c r="B14" s="7" t="s">
        <v>84</v>
      </c>
      <c r="C14" s="60">
        <v>1994048</v>
      </c>
      <c r="D14" s="70">
        <f>C14/C22*100</f>
        <v>1.2335830610777743</v>
      </c>
      <c r="E14" s="60">
        <v>0</v>
      </c>
      <c r="F14" s="28">
        <f>E14/E22*100</f>
        <v>0</v>
      </c>
      <c r="G14" s="60">
        <f t="shared" si="0"/>
        <v>1994048</v>
      </c>
      <c r="H14" s="69">
        <f>G14/G22*100</f>
        <v>0.91828434094223965</v>
      </c>
      <c r="I14" s="60">
        <v>0</v>
      </c>
      <c r="J14" s="70">
        <f>I14/I22*100</f>
        <v>0</v>
      </c>
      <c r="K14" s="60">
        <v>0</v>
      </c>
      <c r="L14" s="28">
        <f>K14/K22*100</f>
        <v>0</v>
      </c>
      <c r="M14" s="60">
        <f t="shared" si="1"/>
        <v>0</v>
      </c>
      <c r="N14" s="69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0">
        <v>14171977</v>
      </c>
      <c r="D15" s="70">
        <f>C15/C22*100</f>
        <v>8.7672467108032563</v>
      </c>
      <c r="E15" s="60">
        <v>1452488</v>
      </c>
      <c r="F15" s="28">
        <f>E15/E22*100</f>
        <v>2.61697945249671</v>
      </c>
      <c r="G15" s="60">
        <f t="shared" si="0"/>
        <v>15624465</v>
      </c>
      <c r="H15" s="69">
        <f>G15/G22*100</f>
        <v>7.1952638778505289</v>
      </c>
      <c r="I15" s="60">
        <v>15476871</v>
      </c>
      <c r="J15" s="70">
        <f>I15/I22*100</f>
        <v>8.238646223652454</v>
      </c>
      <c r="K15" s="60">
        <v>4654904</v>
      </c>
      <c r="L15" s="28">
        <f>K15/K22*100</f>
        <v>7.8621265009645285</v>
      </c>
      <c r="M15" s="60">
        <f t="shared" si="1"/>
        <v>20131775</v>
      </c>
      <c r="N15" s="69">
        <f>M15/M22*100</f>
        <v>8.1484164958539349</v>
      </c>
    </row>
    <row r="16" spans="1:14" ht="16.5" customHeight="1" x14ac:dyDescent="0.25">
      <c r="A16" s="15" t="s">
        <v>32</v>
      </c>
      <c r="B16" s="7" t="s">
        <v>3</v>
      </c>
      <c r="C16" s="60">
        <v>23815806</v>
      </c>
      <c r="D16" s="70">
        <f>C16/C22*100</f>
        <v>14.733233536762617</v>
      </c>
      <c r="E16" s="60">
        <v>0</v>
      </c>
      <c r="F16" s="28">
        <f>E16/E22*100</f>
        <v>0</v>
      </c>
      <c r="G16" s="60">
        <f t="shared" si="0"/>
        <v>23815806</v>
      </c>
      <c r="H16" s="69">
        <f>G16/G22*100</f>
        <v>10.967480079074445</v>
      </c>
      <c r="I16" s="60">
        <v>27771176</v>
      </c>
      <c r="J16" s="70">
        <f>I16/I22*100</f>
        <v>14.783149273440847</v>
      </c>
      <c r="K16" s="60">
        <v>0</v>
      </c>
      <c r="L16" s="28">
        <f>K16/K22*100</f>
        <v>0</v>
      </c>
      <c r="M16" s="60">
        <f t="shared" si="1"/>
        <v>27771176</v>
      </c>
      <c r="N16" s="69">
        <f>M16/M22*100</f>
        <v>11.240494622439545</v>
      </c>
    </row>
    <row r="17" spans="1:14" ht="16.5" customHeight="1" x14ac:dyDescent="0.25">
      <c r="A17" s="15" t="s">
        <v>33</v>
      </c>
      <c r="B17" s="7" t="s">
        <v>4</v>
      </c>
      <c r="C17" s="60">
        <v>7618787</v>
      </c>
      <c r="D17" s="70">
        <f>C17/C22*100</f>
        <v>4.7132298666629646</v>
      </c>
      <c r="E17" s="60">
        <v>10763774</v>
      </c>
      <c r="F17" s="28">
        <f>E17/E22*100</f>
        <v>19.393327441822805</v>
      </c>
      <c r="G17" s="60">
        <f t="shared" si="0"/>
        <v>18382561</v>
      </c>
      <c r="H17" s="69">
        <f>G17/G22*100</f>
        <v>8.4654019926879993</v>
      </c>
      <c r="I17" s="60">
        <v>8045212</v>
      </c>
      <c r="J17" s="70">
        <f>I17/I22*100</f>
        <v>4.2826263436765357</v>
      </c>
      <c r="K17" s="60">
        <v>11060255</v>
      </c>
      <c r="L17" s="28">
        <f>K17/K22*100</f>
        <v>18.680755595158445</v>
      </c>
      <c r="M17" s="60">
        <f t="shared" si="1"/>
        <v>19105467</v>
      </c>
      <c r="N17" s="69">
        <f>M17/M22*100</f>
        <v>7.7330142257100025</v>
      </c>
    </row>
    <row r="18" spans="1:14" ht="16.5" customHeight="1" x14ac:dyDescent="0.25">
      <c r="A18" s="15" t="s">
        <v>34</v>
      </c>
      <c r="B18" s="7" t="s">
        <v>5</v>
      </c>
      <c r="C18" s="60">
        <v>22001195</v>
      </c>
      <c r="D18" s="70">
        <f>C18/C22*100</f>
        <v>13.610656050139724</v>
      </c>
      <c r="E18" s="60">
        <v>1425593</v>
      </c>
      <c r="F18" s="28">
        <f>E18/E22*100</f>
        <v>2.5685221417479127</v>
      </c>
      <c r="G18" s="60">
        <f t="shared" si="0"/>
        <v>23426788</v>
      </c>
      <c r="H18" s="69">
        <f>G18/G22*100</f>
        <v>10.788332366609815</v>
      </c>
      <c r="I18" s="60">
        <v>24564458</v>
      </c>
      <c r="J18" s="70">
        <f>I18/I22*100</f>
        <v>13.076149509663118</v>
      </c>
      <c r="K18" s="60">
        <v>1385927</v>
      </c>
      <c r="L18" s="28">
        <f>K18/K22*100</f>
        <v>2.340828810884664</v>
      </c>
      <c r="M18" s="60">
        <f t="shared" si="1"/>
        <v>25950385</v>
      </c>
      <c r="N18" s="69">
        <f>M18/M22*100</f>
        <v>10.503522178633553</v>
      </c>
    </row>
    <row r="19" spans="1:14" ht="16.5" customHeight="1" x14ac:dyDescent="0.25">
      <c r="A19" s="15" t="s">
        <v>35</v>
      </c>
      <c r="B19" s="7" t="s">
        <v>6</v>
      </c>
      <c r="C19" s="60">
        <v>13983142</v>
      </c>
      <c r="D19" s="70">
        <f>C19/C22*100</f>
        <v>8.6504272273511909</v>
      </c>
      <c r="E19" s="60">
        <v>9148057</v>
      </c>
      <c r="F19" s="28">
        <f>E19/E22*100</f>
        <v>16.482254723804051</v>
      </c>
      <c r="G19" s="60">
        <f t="shared" si="0"/>
        <v>23131199</v>
      </c>
      <c r="H19" s="69">
        <f>G19/G22*100</f>
        <v>10.652209891095296</v>
      </c>
      <c r="I19" s="60">
        <v>17641578</v>
      </c>
      <c r="J19" s="70">
        <f>I19/I22*100</f>
        <v>9.3909628095349653</v>
      </c>
      <c r="K19" s="60">
        <v>10486171</v>
      </c>
      <c r="L19" s="28">
        <f>K19/K22*100</f>
        <v>17.71112850291772</v>
      </c>
      <c r="M19" s="60">
        <f t="shared" si="1"/>
        <v>28127749</v>
      </c>
      <c r="N19" s="69">
        <f>M19/M22*100</f>
        <v>11.384818971145814</v>
      </c>
    </row>
    <row r="20" spans="1:14" ht="16.5" customHeight="1" x14ac:dyDescent="0.25">
      <c r="A20" s="15" t="s">
        <v>36</v>
      </c>
      <c r="B20" s="7" t="s">
        <v>7</v>
      </c>
      <c r="C20" s="60">
        <v>11706177</v>
      </c>
      <c r="D20" s="70">
        <f>C20/C22*100</f>
        <v>7.2418224923262802</v>
      </c>
      <c r="E20" s="60">
        <v>15160791</v>
      </c>
      <c r="F20" s="28">
        <f>E20/E22*100</f>
        <v>27.31552930598879</v>
      </c>
      <c r="G20" s="60">
        <f t="shared" si="0"/>
        <v>26866968</v>
      </c>
      <c r="H20" s="69">
        <f>G20/G22*100</f>
        <v>12.372578795995002</v>
      </c>
      <c r="I20" s="60">
        <v>13156694</v>
      </c>
      <c r="J20" s="70">
        <f>I20/I22*100</f>
        <v>7.0035698649197826</v>
      </c>
      <c r="K20" s="60">
        <v>14476167</v>
      </c>
      <c r="L20" s="28">
        <f>K20/K22*100</f>
        <v>24.450226299637578</v>
      </c>
      <c r="M20" s="60">
        <f t="shared" si="1"/>
        <v>27632861</v>
      </c>
      <c r="N20" s="69">
        <f>M20/M22*100</f>
        <v>11.184511072671874</v>
      </c>
    </row>
    <row r="21" spans="1:14" ht="16.5" customHeight="1" x14ac:dyDescent="0.25">
      <c r="A21" s="15" t="s">
        <v>37</v>
      </c>
      <c r="B21" s="7" t="s">
        <v>67</v>
      </c>
      <c r="C21" s="60">
        <v>494113</v>
      </c>
      <c r="D21" s="70">
        <f>C21/C22*100</f>
        <v>0.30567440054518358</v>
      </c>
      <c r="E21" s="60">
        <v>14057614</v>
      </c>
      <c r="F21" s="28">
        <f>E21/E22*100</f>
        <v>25.327911135327856</v>
      </c>
      <c r="G21" s="60">
        <f t="shared" si="0"/>
        <v>14551727</v>
      </c>
      <c r="H21" s="69">
        <f>G21/G22*100</f>
        <v>6.7012544521327451</v>
      </c>
      <c r="I21" s="60">
        <v>733724</v>
      </c>
      <c r="J21" s="70">
        <f>I21/I22*100</f>
        <v>0.39057587685541689</v>
      </c>
      <c r="K21" s="60">
        <v>14398718</v>
      </c>
      <c r="L21" s="28">
        <f>K21/K22*100</f>
        <v>24.319415044373628</v>
      </c>
      <c r="M21" s="60">
        <f t="shared" si="1"/>
        <v>15132442</v>
      </c>
      <c r="N21" s="69">
        <f>M21/M22*100</f>
        <v>6.1249164574585651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161646837</v>
      </c>
      <c r="D22" s="10">
        <f t="shared" si="2"/>
        <v>100</v>
      </c>
      <c r="E22" s="10">
        <f t="shared" si="2"/>
        <v>55502461</v>
      </c>
      <c r="F22" s="26">
        <f t="shared" si="2"/>
        <v>100</v>
      </c>
      <c r="G22" s="77">
        <f t="shared" si="2"/>
        <v>217149298</v>
      </c>
      <c r="H22" s="26">
        <f t="shared" si="2"/>
        <v>100</v>
      </c>
      <c r="I22" s="10">
        <f>SUM(I11:I21)</f>
        <v>187856968</v>
      </c>
      <c r="J22" s="10">
        <f t="shared" ref="J22:N22" si="3">SUM(J11:J21)</f>
        <v>100</v>
      </c>
      <c r="K22" s="10">
        <f t="shared" si="3"/>
        <v>59206679</v>
      </c>
      <c r="L22" s="26">
        <f t="shared" si="3"/>
        <v>100</v>
      </c>
      <c r="M22" s="77">
        <f t="shared" si="3"/>
        <v>247063647.40000001</v>
      </c>
      <c r="N22" s="26">
        <f t="shared" si="3"/>
        <v>100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8" t="s">
        <v>93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82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92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0"/>
      <c r="C29" s="53"/>
      <c r="D29" s="18"/>
      <c r="I29" s="53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40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40"/>
      <c r="E48" s="16"/>
      <c r="F48" s="16"/>
      <c r="G48" s="16"/>
      <c r="H48" s="16"/>
      <c r="I48" s="6"/>
      <c r="J48" s="40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2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3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C11:C21 E11:E21 G11:G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osiguranja&amp;RMjesečno izvješće</oddHeader>
    <oddFooter>&amp;CU izvješće su uključeni podatci zaključno s 30.04.2024.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5" t="s">
        <v>58</v>
      </c>
      <c r="B7" s="88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2"/>
    </row>
    <row r="8" spans="1:12" s="27" customFormat="1" ht="21.75" customHeight="1" x14ac:dyDescent="0.25">
      <c r="A8" s="86"/>
      <c r="B8" s="83"/>
      <c r="C8" s="90" t="s">
        <v>26</v>
      </c>
      <c r="D8" s="90"/>
      <c r="E8" s="91" t="s">
        <v>59</v>
      </c>
      <c r="F8" s="83" t="s">
        <v>57</v>
      </c>
      <c r="G8" s="83"/>
      <c r="H8" s="90" t="s">
        <v>26</v>
      </c>
      <c r="I8" s="90"/>
      <c r="J8" s="91" t="s">
        <v>60</v>
      </c>
      <c r="K8" s="83" t="s">
        <v>57</v>
      </c>
      <c r="L8" s="84"/>
    </row>
    <row r="9" spans="1:12" ht="19.5" customHeight="1" thickBot="1" x14ac:dyDescent="0.3">
      <c r="A9" s="87"/>
      <c r="B9" s="89"/>
      <c r="C9" s="49" t="s">
        <v>64</v>
      </c>
      <c r="D9" s="49" t="s">
        <v>73</v>
      </c>
      <c r="E9" s="92"/>
      <c r="F9" s="33" t="s">
        <v>66</v>
      </c>
      <c r="G9" s="33" t="s">
        <v>74</v>
      </c>
      <c r="H9" s="49" t="s">
        <v>64</v>
      </c>
      <c r="I9" s="49" t="s">
        <v>73</v>
      </c>
      <c r="J9" s="92"/>
      <c r="K9" s="33" t="s">
        <v>66</v>
      </c>
      <c r="L9" s="34" t="s">
        <v>74</v>
      </c>
    </row>
    <row r="10" spans="1:12" ht="16.5" customHeight="1" x14ac:dyDescent="0.25">
      <c r="A10" s="52" t="s">
        <v>27</v>
      </c>
      <c r="B10" s="7" t="s">
        <v>62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71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65</v>
      </c>
      <c r="C24" s="60">
        <v>1763207</v>
      </c>
      <c r="D24" s="60"/>
      <c r="E24" s="44">
        <f>IFERROR((D24-C24)/C24*100, "-")</f>
        <v>-100</v>
      </c>
      <c r="F24" s="44" t="s">
        <v>71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70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67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89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5" t="s">
        <v>58</v>
      </c>
      <c r="B8" s="88" t="s">
        <v>90</v>
      </c>
      <c r="C8" s="81" t="s">
        <v>77</v>
      </c>
      <c r="D8" s="81"/>
      <c r="E8" s="81" t="s">
        <v>76</v>
      </c>
      <c r="F8" s="81"/>
      <c r="G8" s="81" t="s">
        <v>78</v>
      </c>
      <c r="H8" s="81"/>
      <c r="I8" s="81" t="s">
        <v>77</v>
      </c>
      <c r="J8" s="81"/>
      <c r="K8" s="81" t="s">
        <v>76</v>
      </c>
      <c r="L8" s="81"/>
      <c r="M8" s="81" t="s">
        <v>78</v>
      </c>
      <c r="N8" s="82"/>
    </row>
    <row r="9" spans="1:14" ht="21.75" customHeight="1" x14ac:dyDescent="0.25">
      <c r="A9" s="86"/>
      <c r="B9" s="83"/>
      <c r="C9" s="83" t="s">
        <v>86</v>
      </c>
      <c r="D9" s="83"/>
      <c r="E9" s="83" t="s">
        <v>86</v>
      </c>
      <c r="F9" s="83"/>
      <c r="G9" s="83" t="s">
        <v>86</v>
      </c>
      <c r="H9" s="83"/>
      <c r="I9" s="83" t="s">
        <v>85</v>
      </c>
      <c r="J9" s="83"/>
      <c r="K9" s="83" t="s">
        <v>85</v>
      </c>
      <c r="L9" s="83"/>
      <c r="M9" s="83" t="s">
        <v>85</v>
      </c>
      <c r="N9" s="84"/>
    </row>
    <row r="10" spans="1:14" ht="18.75" customHeight="1" thickBot="1" x14ac:dyDescent="0.3">
      <c r="A10" s="87"/>
      <c r="B10" s="89"/>
      <c r="C10" s="66" t="s">
        <v>26</v>
      </c>
      <c r="D10" s="64" t="s">
        <v>75</v>
      </c>
      <c r="E10" s="66" t="s">
        <v>26</v>
      </c>
      <c r="F10" s="64" t="s">
        <v>75</v>
      </c>
      <c r="G10" s="66" t="s">
        <v>26</v>
      </c>
      <c r="H10" s="72" t="s">
        <v>75</v>
      </c>
      <c r="I10" s="66" t="s">
        <v>26</v>
      </c>
      <c r="J10" s="72" t="s">
        <v>75</v>
      </c>
      <c r="K10" s="66" t="s">
        <v>26</v>
      </c>
      <c r="L10" s="72" t="s">
        <v>75</v>
      </c>
      <c r="M10" s="66" t="s">
        <v>26</v>
      </c>
      <c r="N10" s="65" t="s">
        <v>75</v>
      </c>
    </row>
    <row r="11" spans="1:14" x14ac:dyDescent="0.25">
      <c r="A11" s="15" t="s">
        <v>27</v>
      </c>
      <c r="B11" s="7" t="s">
        <v>12</v>
      </c>
      <c r="C11" s="60">
        <v>5143697.3600000003</v>
      </c>
      <c r="D11" s="70">
        <f t="shared" ref="D11:D24" si="0">C11/C$25*100</f>
        <v>6.2678825848498407</v>
      </c>
      <c r="E11" s="60">
        <v>0</v>
      </c>
      <c r="F11" s="29">
        <f t="shared" ref="F11:F24" si="1">E11/E$25*100</f>
        <v>0</v>
      </c>
      <c r="G11" s="60">
        <f t="shared" ref="G11:G24" si="2">C11+E11</f>
        <v>5143697.3600000003</v>
      </c>
      <c r="H11" s="71">
        <f t="shared" ref="H11:H24" si="3">G11/G$25*100</f>
        <v>5.6815755478866929</v>
      </c>
      <c r="I11" s="60">
        <v>5746907.8000000007</v>
      </c>
      <c r="J11" s="70">
        <f t="shared" ref="J11:J24" si="4">I11/I$25*100</f>
        <v>5.8329575869439809</v>
      </c>
      <c r="K11" s="60">
        <v>0</v>
      </c>
      <c r="L11" s="29">
        <f t="shared" ref="L11:L24" si="5">K11/K$25*100</f>
        <v>0</v>
      </c>
      <c r="M11" s="60">
        <f t="shared" ref="M11:M24" si="6">I11+K11</f>
        <v>5746907.8000000007</v>
      </c>
      <c r="N11" s="71">
        <f t="shared" ref="N11:N24" si="7">M11/M$25*100</f>
        <v>5.3511037173465299</v>
      </c>
    </row>
    <row r="12" spans="1:14" x14ac:dyDescent="0.25">
      <c r="A12" s="15" t="s">
        <v>28</v>
      </c>
      <c r="B12" s="7" t="s">
        <v>13</v>
      </c>
      <c r="C12" s="60">
        <v>8042987.3000000007</v>
      </c>
      <c r="D12" s="70">
        <f t="shared" si="0"/>
        <v>9.8008293450294364</v>
      </c>
      <c r="E12">
        <v>0</v>
      </c>
      <c r="F12" s="29">
        <f>C12/E$25*100</f>
        <v>94.974388580005481</v>
      </c>
      <c r="G12" s="60">
        <f t="shared" si="2"/>
        <v>8042987.3000000007</v>
      </c>
      <c r="H12" s="71">
        <f t="shared" si="3"/>
        <v>8.8840452261062275</v>
      </c>
      <c r="I12" s="60">
        <v>9153297.6999999993</v>
      </c>
      <c r="J12" s="70">
        <f t="shared" si="4"/>
        <v>9.2903521550792725</v>
      </c>
      <c r="K12" s="60">
        <v>0</v>
      </c>
      <c r="L12" s="29">
        <f t="shared" si="5"/>
        <v>0</v>
      </c>
      <c r="M12" s="60">
        <f t="shared" si="6"/>
        <v>9153297.6999999993</v>
      </c>
      <c r="N12" s="71">
        <f t="shared" si="7"/>
        <v>8.5228869251129158</v>
      </c>
    </row>
    <row r="13" spans="1:14" x14ac:dyDescent="0.25">
      <c r="A13" s="15" t="s">
        <v>29</v>
      </c>
      <c r="B13" s="7" t="s">
        <v>14</v>
      </c>
      <c r="C13" s="60">
        <v>9814763.0300000012</v>
      </c>
      <c r="D13" s="70">
        <f t="shared" si="0"/>
        <v>11.959837051953823</v>
      </c>
      <c r="E13" s="60">
        <v>0</v>
      </c>
      <c r="F13" s="29">
        <f t="shared" si="1"/>
        <v>0</v>
      </c>
      <c r="G13" s="60">
        <f t="shared" si="2"/>
        <v>9814763.0300000012</v>
      </c>
      <c r="H13" s="71">
        <f t="shared" si="3"/>
        <v>10.841096148695325</v>
      </c>
      <c r="I13" s="60">
        <v>11069635.33</v>
      </c>
      <c r="J13" s="70">
        <f t="shared" si="4"/>
        <v>11.235383554061306</v>
      </c>
      <c r="K13" s="60">
        <v>0</v>
      </c>
      <c r="L13" s="29">
        <f t="shared" si="5"/>
        <v>0</v>
      </c>
      <c r="M13" s="60">
        <f t="shared" si="6"/>
        <v>11069635.33</v>
      </c>
      <c r="N13" s="71">
        <f t="shared" si="7"/>
        <v>10.307241533270027</v>
      </c>
    </row>
    <row r="14" spans="1:14" x14ac:dyDescent="0.25">
      <c r="A14" s="15" t="s">
        <v>30</v>
      </c>
      <c r="B14" s="7" t="s">
        <v>23</v>
      </c>
      <c r="C14" s="60">
        <v>3396340.93</v>
      </c>
      <c r="D14" s="70">
        <f t="shared" si="0"/>
        <v>4.1386311591550777</v>
      </c>
      <c r="E14" s="60">
        <v>0</v>
      </c>
      <c r="F14" s="29">
        <f t="shared" si="1"/>
        <v>0</v>
      </c>
      <c r="G14" s="60">
        <f t="shared" si="2"/>
        <v>3396340.93</v>
      </c>
      <c r="H14" s="71">
        <f t="shared" si="3"/>
        <v>3.7514974598300914</v>
      </c>
      <c r="I14" s="60">
        <v>4432800.37</v>
      </c>
      <c r="J14" s="70">
        <f t="shared" si="4"/>
        <v>4.4991737207963531</v>
      </c>
      <c r="K14" s="60">
        <v>0</v>
      </c>
      <c r="L14" s="29">
        <f t="shared" si="5"/>
        <v>0</v>
      </c>
      <c r="M14" s="60">
        <f t="shared" si="6"/>
        <v>4432800.37</v>
      </c>
      <c r="N14" s="71">
        <f t="shared" si="7"/>
        <v>4.1275021913805663</v>
      </c>
    </row>
    <row r="15" spans="1:14" x14ac:dyDescent="0.25">
      <c r="A15" s="15" t="s">
        <v>31</v>
      </c>
      <c r="B15" s="7" t="s">
        <v>16</v>
      </c>
      <c r="C15" s="60">
        <v>3735914.96</v>
      </c>
      <c r="D15" s="70">
        <f t="shared" si="0"/>
        <v>4.5524210849496765</v>
      </c>
      <c r="E15" s="60">
        <v>7734085.4000000004</v>
      </c>
      <c r="F15" s="29">
        <f t="shared" si="1"/>
        <v>91.326767616622647</v>
      </c>
      <c r="G15" s="60">
        <f t="shared" si="2"/>
        <v>11470000.359999999</v>
      </c>
      <c r="H15" s="71">
        <f t="shared" si="3"/>
        <v>12.669422211035283</v>
      </c>
      <c r="I15" s="60">
        <v>4267801.9000000004</v>
      </c>
      <c r="J15" s="70">
        <f t="shared" si="4"/>
        <v>4.3317046903343286</v>
      </c>
      <c r="K15" s="60">
        <v>7991863.6699999999</v>
      </c>
      <c r="L15" s="29">
        <f t="shared" si="5"/>
        <v>90.080476229246472</v>
      </c>
      <c r="M15" s="60">
        <f t="shared" si="6"/>
        <v>12259665.57</v>
      </c>
      <c r="N15" s="71">
        <f t="shared" si="7"/>
        <v>11.415311379286834</v>
      </c>
    </row>
    <row r="16" spans="1:14" x14ac:dyDescent="0.25">
      <c r="A16" s="15" t="s">
        <v>32</v>
      </c>
      <c r="B16" s="7" t="s">
        <v>17</v>
      </c>
      <c r="C16" s="60">
        <v>2214333.84</v>
      </c>
      <c r="D16" s="70">
        <f t="shared" si="0"/>
        <v>2.6982894873853294</v>
      </c>
      <c r="E16" s="60">
        <v>0</v>
      </c>
      <c r="F16" s="29">
        <f t="shared" si="1"/>
        <v>0</v>
      </c>
      <c r="G16" s="60">
        <f t="shared" si="2"/>
        <v>2214333.84</v>
      </c>
      <c r="H16" s="71">
        <f t="shared" si="3"/>
        <v>2.4458874851459074</v>
      </c>
      <c r="I16" s="60">
        <v>3287192.29</v>
      </c>
      <c r="J16" s="70">
        <f t="shared" si="4"/>
        <v>3.336412184601127</v>
      </c>
      <c r="K16" s="60">
        <v>0</v>
      </c>
      <c r="L16" s="29">
        <f t="shared" si="5"/>
        <v>0</v>
      </c>
      <c r="M16" s="60">
        <f t="shared" si="6"/>
        <v>3287192.29</v>
      </c>
      <c r="N16" s="71">
        <f t="shared" si="7"/>
        <v>3.0607950387949239</v>
      </c>
    </row>
    <row r="17" spans="1:14" x14ac:dyDescent="0.25">
      <c r="A17" s="15" t="s">
        <v>33</v>
      </c>
      <c r="B17" s="7" t="s">
        <v>18</v>
      </c>
      <c r="C17" s="60">
        <v>5975869.5700000003</v>
      </c>
      <c r="D17" s="70">
        <f t="shared" si="0"/>
        <v>7.2819309118795248</v>
      </c>
      <c r="E17" s="60">
        <v>0</v>
      </c>
      <c r="F17" s="29">
        <f t="shared" si="1"/>
        <v>0</v>
      </c>
      <c r="G17" s="60">
        <f t="shared" si="2"/>
        <v>5975869.5700000003</v>
      </c>
      <c r="H17" s="71">
        <f t="shared" si="3"/>
        <v>6.6007682898109241</v>
      </c>
      <c r="I17" s="60">
        <v>7431448.5999999996</v>
      </c>
      <c r="J17" s="70">
        <f t="shared" si="4"/>
        <v>7.5427214080856171</v>
      </c>
      <c r="K17" s="60">
        <v>0</v>
      </c>
      <c r="L17" s="29">
        <f t="shared" si="5"/>
        <v>0</v>
      </c>
      <c r="M17" s="60">
        <f t="shared" si="6"/>
        <v>7431448.5999999996</v>
      </c>
      <c r="N17" s="71">
        <f t="shared" si="7"/>
        <v>6.9196259297442815</v>
      </c>
    </row>
    <row r="18" spans="1:14" x14ac:dyDescent="0.25">
      <c r="A18" s="15" t="s">
        <v>34</v>
      </c>
      <c r="B18" s="7" t="s">
        <v>19</v>
      </c>
      <c r="C18" s="60">
        <v>5018353.53</v>
      </c>
      <c r="D18" s="70">
        <f t="shared" si="0"/>
        <v>6.1151441256852488</v>
      </c>
      <c r="E18" s="60">
        <v>0</v>
      </c>
      <c r="F18" s="29">
        <f t="shared" si="1"/>
        <v>0</v>
      </c>
      <c r="G18" s="60">
        <f t="shared" si="2"/>
        <v>5018353.53</v>
      </c>
      <c r="H18" s="71">
        <f t="shared" si="3"/>
        <v>5.5431244708181797</v>
      </c>
      <c r="I18" s="60">
        <v>6501116.2800000003</v>
      </c>
      <c r="J18" s="70">
        <f t="shared" si="4"/>
        <v>6.59845900590767</v>
      </c>
      <c r="K18" s="60">
        <v>0</v>
      </c>
      <c r="L18" s="29">
        <f t="shared" si="5"/>
        <v>0</v>
      </c>
      <c r="M18" s="60">
        <f t="shared" si="6"/>
        <v>6501116.2800000003</v>
      </c>
      <c r="N18" s="71">
        <f t="shared" si="7"/>
        <v>6.0533679508152272</v>
      </c>
    </row>
    <row r="19" spans="1:14" x14ac:dyDescent="0.25">
      <c r="A19" s="15" t="s">
        <v>35</v>
      </c>
      <c r="B19" s="7" t="s">
        <v>11</v>
      </c>
      <c r="C19" s="60">
        <v>9500905.8499999996</v>
      </c>
      <c r="D19" s="70">
        <f t="shared" si="0"/>
        <v>11.577384544551231</v>
      </c>
      <c r="E19" s="60">
        <v>0</v>
      </c>
      <c r="F19" s="29">
        <f t="shared" si="1"/>
        <v>0</v>
      </c>
      <c r="G19" s="60">
        <f t="shared" si="2"/>
        <v>9500905.8499999996</v>
      </c>
      <c r="H19" s="71">
        <f t="shared" si="3"/>
        <v>10.494418816299415</v>
      </c>
      <c r="I19" s="60">
        <v>10806532.380000001</v>
      </c>
      <c r="J19" s="70">
        <f t="shared" si="4"/>
        <v>10.968341102405853</v>
      </c>
      <c r="K19" s="60">
        <v>0</v>
      </c>
      <c r="L19" s="29">
        <f t="shared" si="5"/>
        <v>0</v>
      </c>
      <c r="M19" s="60">
        <f t="shared" si="6"/>
        <v>10806532.380000001</v>
      </c>
      <c r="N19" s="71">
        <f t="shared" si="7"/>
        <v>10.062259149214755</v>
      </c>
    </row>
    <row r="20" spans="1:14" x14ac:dyDescent="0.25">
      <c r="A20" s="15" t="s">
        <v>36</v>
      </c>
      <c r="B20" s="7" t="s">
        <v>15</v>
      </c>
      <c r="C20" s="60">
        <v>3772594.02</v>
      </c>
      <c r="D20" s="70">
        <f t="shared" si="0"/>
        <v>4.5971165686284952</v>
      </c>
      <c r="E20" s="60">
        <v>0</v>
      </c>
      <c r="F20" s="29">
        <f t="shared" si="1"/>
        <v>0</v>
      </c>
      <c r="G20" s="60">
        <f t="shared" si="2"/>
        <v>3772594.02</v>
      </c>
      <c r="H20" s="71">
        <f t="shared" si="3"/>
        <v>4.1670954638232365</v>
      </c>
      <c r="I20" s="60">
        <v>4480410.74</v>
      </c>
      <c r="J20" s="70">
        <f t="shared" si="4"/>
        <v>4.5474969719382479</v>
      </c>
      <c r="K20" s="60">
        <v>0</v>
      </c>
      <c r="L20" s="29">
        <f t="shared" si="5"/>
        <v>0</v>
      </c>
      <c r="M20" s="60">
        <f t="shared" si="6"/>
        <v>4480410.74</v>
      </c>
      <c r="N20" s="71">
        <f t="shared" si="7"/>
        <v>4.1718335147213113</v>
      </c>
    </row>
    <row r="21" spans="1:14" x14ac:dyDescent="0.25">
      <c r="A21" s="15" t="s">
        <v>37</v>
      </c>
      <c r="B21" s="7" t="s">
        <v>65</v>
      </c>
      <c r="C21" s="60">
        <v>5783503.1100000003</v>
      </c>
      <c r="D21" s="70">
        <f t="shared" si="0"/>
        <v>7.0475216338532585</v>
      </c>
      <c r="E21" s="60">
        <v>0</v>
      </c>
      <c r="F21" s="29">
        <f t="shared" si="1"/>
        <v>0</v>
      </c>
      <c r="G21" s="60">
        <f t="shared" si="2"/>
        <v>5783503.1100000003</v>
      </c>
      <c r="H21" s="71">
        <f t="shared" si="3"/>
        <v>6.3882860034562059</v>
      </c>
      <c r="I21" s="60">
        <v>8016399.7700000005</v>
      </c>
      <c r="J21" s="70">
        <f t="shared" si="4"/>
        <v>8.1364311879855613</v>
      </c>
      <c r="K21" s="60">
        <v>0</v>
      </c>
      <c r="L21" s="29">
        <f t="shared" si="5"/>
        <v>0</v>
      </c>
      <c r="M21" s="60">
        <f t="shared" si="6"/>
        <v>8016399.7700000005</v>
      </c>
      <c r="N21" s="71">
        <f t="shared" si="7"/>
        <v>7.4642900324558656</v>
      </c>
    </row>
    <row r="22" spans="1:14" x14ac:dyDescent="0.25">
      <c r="A22" s="15" t="s">
        <v>38</v>
      </c>
      <c r="B22" s="7" t="s">
        <v>22</v>
      </c>
      <c r="C22" s="60">
        <v>1049157.496</v>
      </c>
      <c r="D22" s="70">
        <f t="shared" si="0"/>
        <v>1.2784570198630556</v>
      </c>
      <c r="E22" s="60">
        <v>0</v>
      </c>
      <c r="F22" s="29">
        <f t="shared" si="1"/>
        <v>0</v>
      </c>
      <c r="G22" s="60">
        <f t="shared" si="2"/>
        <v>1049157.496</v>
      </c>
      <c r="H22" s="71">
        <f t="shared" si="3"/>
        <v>1.1588682533133383</v>
      </c>
      <c r="I22" s="60">
        <v>1366197.21</v>
      </c>
      <c r="J22" s="70">
        <f t="shared" si="4"/>
        <v>1.3866535985371469</v>
      </c>
      <c r="K22" s="60">
        <v>0</v>
      </c>
      <c r="L22" s="29">
        <f t="shared" si="5"/>
        <v>0</v>
      </c>
      <c r="M22" s="60">
        <f t="shared" si="6"/>
        <v>1366197.21</v>
      </c>
      <c r="N22" s="71">
        <f t="shared" si="7"/>
        <v>1.2721037510049245</v>
      </c>
    </row>
    <row r="23" spans="1:14" x14ac:dyDescent="0.25">
      <c r="A23" s="15" t="s">
        <v>39</v>
      </c>
      <c r="B23" s="7" t="s">
        <v>20</v>
      </c>
      <c r="C23" s="60">
        <v>5316974.9099000003</v>
      </c>
      <c r="D23" s="70">
        <f t="shared" si="0"/>
        <v>6.4790309595208688</v>
      </c>
      <c r="E23" s="60">
        <v>0</v>
      </c>
      <c r="F23" s="29">
        <f t="shared" si="1"/>
        <v>0</v>
      </c>
      <c r="G23" s="60">
        <f t="shared" si="2"/>
        <v>5316974.9099000003</v>
      </c>
      <c r="H23" s="71">
        <f t="shared" si="3"/>
        <v>5.8729727902994062</v>
      </c>
      <c r="I23" s="60">
        <v>5617317.1100000003</v>
      </c>
      <c r="J23" s="70">
        <f t="shared" si="4"/>
        <v>5.7014265054060447</v>
      </c>
      <c r="K23" s="60">
        <v>0</v>
      </c>
      <c r="L23" s="29">
        <f t="shared" si="5"/>
        <v>0</v>
      </c>
      <c r="M23" s="60">
        <f t="shared" si="6"/>
        <v>5617317.1100000003</v>
      </c>
      <c r="N23" s="71">
        <f t="shared" si="7"/>
        <v>5.2304382660942057</v>
      </c>
    </row>
    <row r="24" spans="1:14" x14ac:dyDescent="0.25">
      <c r="A24" s="15" t="s">
        <v>40</v>
      </c>
      <c r="B24" s="7" t="s">
        <v>25</v>
      </c>
      <c r="C24" s="60">
        <v>13298958.210000001</v>
      </c>
      <c r="D24" s="70">
        <f t="shared" si="0"/>
        <v>16.205523522695124</v>
      </c>
      <c r="E24" s="60">
        <v>734500.1</v>
      </c>
      <c r="F24" s="29">
        <f t="shared" si="1"/>
        <v>8.6732323833773641</v>
      </c>
      <c r="G24" s="60">
        <f t="shared" si="2"/>
        <v>14033458.310000001</v>
      </c>
      <c r="H24" s="71">
        <f t="shared" si="3"/>
        <v>15.500941833479743</v>
      </c>
      <c r="I24" s="60">
        <v>16347708.289999999</v>
      </c>
      <c r="J24" s="70">
        <f t="shared" si="4"/>
        <v>16.592486327917509</v>
      </c>
      <c r="K24" s="60">
        <v>880051.76</v>
      </c>
      <c r="L24" s="29">
        <f t="shared" si="5"/>
        <v>9.9195237707535266</v>
      </c>
      <c r="M24" s="60">
        <f t="shared" si="6"/>
        <v>17227760.050000001</v>
      </c>
      <c r="N24" s="71">
        <f t="shared" si="7"/>
        <v>16.041240620757659</v>
      </c>
    </row>
    <row r="25" spans="1:14" x14ac:dyDescent="0.25">
      <c r="A25" s="3"/>
      <c r="B25" s="4" t="s">
        <v>56</v>
      </c>
      <c r="C25" s="78">
        <f>SUM(C11:C24)</f>
        <v>82064354.11590001</v>
      </c>
      <c r="D25" s="79">
        <f t="shared" ref="D25:H25" si="8">SUM(D11:D24)</f>
        <v>100</v>
      </c>
      <c r="E25" s="78">
        <f t="shared" si="8"/>
        <v>8468585.5</v>
      </c>
      <c r="F25" s="80">
        <f t="shared" si="8"/>
        <v>194.9743885800055</v>
      </c>
      <c r="G25" s="78">
        <f t="shared" si="8"/>
        <v>90532939.615900025</v>
      </c>
      <c r="H25" s="80">
        <f t="shared" si="8"/>
        <v>99.999999999999957</v>
      </c>
      <c r="I25" s="78">
        <f t="shared" ref="I25:N25" si="9">SUM(I11:I24)</f>
        <v>98524765.769999981</v>
      </c>
      <c r="J25" s="79">
        <f t="shared" si="9"/>
        <v>100.00000000000004</v>
      </c>
      <c r="K25" s="78">
        <f t="shared" si="9"/>
        <v>8871915.4299999997</v>
      </c>
      <c r="L25" s="30">
        <f t="shared" si="9"/>
        <v>100</v>
      </c>
      <c r="M25" s="78">
        <f>SUM(M11:M24)</f>
        <v>107396681.19999997</v>
      </c>
      <c r="N25" s="30">
        <f t="shared" si="9"/>
        <v>100.00000000000003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94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disablePrompts="1"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E13:E14 E11 C12 G11:G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osiguranja&amp;RMjesečno izvješće</oddHeader>
    <oddFooter>&amp;CU izvješće su uključeni podatci zaključno s 30.04.2024.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5" t="s">
        <v>58</v>
      </c>
      <c r="B7" s="88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2"/>
    </row>
    <row r="8" spans="1:12" ht="21" customHeight="1" x14ac:dyDescent="0.25">
      <c r="A8" s="86"/>
      <c r="B8" s="83"/>
      <c r="C8" s="90" t="s">
        <v>26</v>
      </c>
      <c r="D8" s="90"/>
      <c r="E8" s="91" t="s">
        <v>59</v>
      </c>
      <c r="F8" s="83" t="s">
        <v>57</v>
      </c>
      <c r="G8" s="83"/>
      <c r="H8" s="90" t="s">
        <v>26</v>
      </c>
      <c r="I8" s="90"/>
      <c r="J8" s="91" t="s">
        <v>60</v>
      </c>
      <c r="K8" s="83" t="s">
        <v>57</v>
      </c>
      <c r="L8" s="84"/>
    </row>
    <row r="9" spans="1:12" ht="18.75" customHeight="1" thickBot="1" x14ac:dyDescent="0.3">
      <c r="A9" s="87"/>
      <c r="B9" s="89"/>
      <c r="C9" s="49" t="s">
        <v>64</v>
      </c>
      <c r="D9" s="49" t="s">
        <v>73</v>
      </c>
      <c r="E9" s="92"/>
      <c r="F9" s="33" t="s">
        <v>66</v>
      </c>
      <c r="G9" s="33" t="s">
        <v>74</v>
      </c>
      <c r="H9" s="61" t="s">
        <v>64</v>
      </c>
      <c r="I9" s="61" t="s">
        <v>73</v>
      </c>
      <c r="J9" s="92"/>
      <c r="K9" s="33" t="s">
        <v>66</v>
      </c>
      <c r="L9" s="34" t="s">
        <v>74</v>
      </c>
    </row>
    <row r="10" spans="1:12" x14ac:dyDescent="0.25">
      <c r="A10" s="15" t="s">
        <v>27</v>
      </c>
      <c r="B10" s="7" t="s">
        <v>62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71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65</v>
      </c>
      <c r="C28" s="60">
        <v>3457671</v>
      </c>
      <c r="D28" s="60"/>
      <c r="E28" s="44">
        <f t="shared" si="0"/>
        <v>-2.9023985855764547</v>
      </c>
      <c r="F28" s="44" t="s">
        <v>71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72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71</v>
      </c>
      <c r="G32" s="45" t="s">
        <v>71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71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67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2024-07-15T09:38:25Z</dcterms:modified>
</cp:coreProperties>
</file>