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V\Jezici\HR EVLADA 1X0724\"/>
    </mc:Choice>
  </mc:AlternateContent>
  <xr:revisionPtr revIDLastSave="0" documentId="13_ncr:1_{5CFD558E-6A17-4001-88EC-3414022BDE02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3" l="1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4"/>
  <c r="E29" i="24"/>
  <c r="C34" i="24"/>
  <c r="C29" i="24"/>
  <c r="E35" i="24" l="1"/>
  <c r="C35" i="24"/>
  <c r="E34" i="23"/>
  <c r="C34" i="23"/>
  <c r="C29" i="23"/>
  <c r="E29" i="23"/>
  <c r="I34" i="24"/>
  <c r="G34" i="24"/>
  <c r="G29" i="24"/>
  <c r="I29" i="24"/>
  <c r="G35" i="24" l="1"/>
  <c r="E35" i="23"/>
  <c r="C35" i="23"/>
  <c r="I29" i="25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J29" i="25" s="1"/>
  <c r="H23" i="24"/>
  <c r="G35" i="25"/>
  <c r="G34" i="23"/>
  <c r="I35" i="24"/>
  <c r="J34" i="24" s="1"/>
  <c r="I34" i="23"/>
  <c r="I29" i="23"/>
  <c r="I35" i="23" s="1"/>
  <c r="J27" i="23" s="1"/>
  <c r="G29" i="23"/>
  <c r="H34" i="25" l="1"/>
  <c r="H22" i="25"/>
  <c r="H33" i="25"/>
  <c r="H21" i="25"/>
  <c r="H32" i="25"/>
  <c r="H20" i="25"/>
  <c r="H31" i="25"/>
  <c r="H19" i="25"/>
  <c r="H17" i="25"/>
  <c r="H30" i="25"/>
  <c r="H18" i="25"/>
  <c r="H28" i="25"/>
  <c r="H16" i="25"/>
  <c r="H14" i="25"/>
  <c r="H27" i="25"/>
  <c r="H15" i="25"/>
  <c r="H26" i="25"/>
  <c r="H24" i="25"/>
  <c r="H12" i="25"/>
  <c r="H13" i="25"/>
  <c r="H23" i="25"/>
  <c r="H11" i="25"/>
  <c r="H25" i="25"/>
  <c r="H29" i="25"/>
  <c r="J11" i="23"/>
  <c r="J12" i="23"/>
  <c r="J34" i="25"/>
  <c r="J15" i="25"/>
  <c r="J11" i="25"/>
  <c r="J16" i="25"/>
  <c r="J28" i="25"/>
  <c r="J14" i="25"/>
  <c r="J17" i="25"/>
  <c r="J12" i="25"/>
  <c r="J30" i="25"/>
  <c r="J24" i="25"/>
  <c r="J18" i="25"/>
  <c r="J19" i="25"/>
  <c r="J31" i="25"/>
  <c r="J20" i="25"/>
  <c r="J32" i="25"/>
  <c r="J21" i="25"/>
  <c r="J22" i="25"/>
  <c r="J23" i="25"/>
  <c r="J25" i="25"/>
  <c r="J33" i="25"/>
  <c r="J13" i="25"/>
  <c r="J26" i="25"/>
  <c r="J27" i="25"/>
  <c r="J33" i="23"/>
  <c r="J30" i="23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6" i="23"/>
  <c r="J18" i="23"/>
  <c r="J24" i="23"/>
  <c r="J14" i="23"/>
  <c r="J20" i="23"/>
  <c r="J17" i="23"/>
  <c r="H35" i="23" l="1"/>
  <c r="C34" i="25" l="1"/>
  <c r="E34" i="25"/>
  <c r="E29" i="25"/>
  <c r="C29" i="25"/>
  <c r="D11" i="24"/>
  <c r="E35" i="25" l="1"/>
  <c r="C35" i="25"/>
  <c r="D33" i="24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F29" i="23"/>
  <c r="D18" i="25" l="1"/>
  <c r="D31" i="25"/>
  <c r="D30" i="25"/>
  <c r="D28" i="25"/>
  <c r="D16" i="25"/>
  <c r="D27" i="25"/>
  <c r="D15" i="25"/>
  <c r="D26" i="25"/>
  <c r="D14" i="25"/>
  <c r="D32" i="25"/>
  <c r="D25" i="25"/>
  <c r="D13" i="25"/>
  <c r="D22" i="25"/>
  <c r="D33" i="25"/>
  <c r="D19" i="25"/>
  <c r="D24" i="25"/>
  <c r="D12" i="25"/>
  <c r="D23" i="25"/>
  <c r="D11" i="25"/>
  <c r="D34" i="25"/>
  <c r="D21" i="25"/>
  <c r="D20" i="25"/>
  <c r="D17" i="25"/>
  <c r="D29" i="25"/>
  <c r="F20" i="25"/>
  <c r="F24" i="25"/>
  <c r="F14" i="25"/>
  <c r="F11" i="25"/>
  <c r="F23" i="25"/>
  <c r="F34" i="25"/>
  <c r="F22" i="25"/>
  <c r="F13" i="25"/>
  <c r="F33" i="25"/>
  <c r="F21" i="25"/>
  <c r="F18" i="25"/>
  <c r="F15" i="25"/>
  <c r="F27" i="25"/>
  <c r="F25" i="25"/>
  <c r="F32" i="25"/>
  <c r="F19" i="25"/>
  <c r="F31" i="25"/>
  <c r="F30" i="25"/>
  <c r="F17" i="25"/>
  <c r="F12" i="25"/>
  <c r="F16" i="25"/>
  <c r="F26" i="25"/>
  <c r="F28" i="25"/>
  <c r="F29" i="25"/>
  <c r="D35" i="24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<sst xmlns="http://schemas.openxmlformats.org/spreadsheetml/2006/main" count="209" uniqueCount="63">
  <si>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</si>
  <si>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</si>
  <si>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</si>
  <si>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</si>
  <si>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</si>
  <si>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</si>
  <si>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</si>
  <si>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</si>
  <si>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</si>
  <si>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</si>
  <si>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</si>
  <si>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</si>
  <si>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</si>
  <si>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</si>
  <si>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</si>
  <si>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</si>
  <si>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</si>
  <si>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</si>
  <si>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</si>
  <si>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</si>
  <si>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</si>
  <si>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</si>
  <si>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</si>
  <si>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</si>
  <si>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</si>
  <si>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</si>
  <si>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</si>
  <si>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</si>
  <si>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</si>
  <si>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</si>
  <si>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</si>
  <si>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</si>
  <si>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</si>
  <si>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</si>
  <si>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</si>
  <si>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</si>
  <si>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</si>
  <si>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</si>
  <si>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</si>
  <si>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</si>
  <si>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</si>
  <si>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</si>
  <si>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</si>
  <si>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</si>
  <si>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</si>
  <si>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</si>
  <si>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</si>
  <si>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</si>
  <si>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</si>
  <si>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</si>
  <si>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</si>
  <si>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</si>
  <si>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</si>
  <si>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</si>
  <si>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</si>
  <si>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</si>
  <si>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I-IV-2023</t>
  </si>
  <si>
    <t>I-IV-2024</t>
  </si>
  <si>
    <t xml:space="preserve">Osiguranje robe u prijevozu </t>
  </si>
  <si>
    <t>Osiguranje jamstva</t>
  </si>
  <si>
    <t>Osiguranje raznih financijskih gubitaka</t>
  </si>
  <si>
    <t>*Podatci su dati na osnovu nerevidiranih izvješća društava za sjedištem u Federaciji Bosne i Hercegovine.</t>
  </si>
  <si>
    <t>*Podatci su dati na osnovu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</si>
</sst>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53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60" t="s">
        <v>26</v>
      </c>
      <c r="C8" s="60"/>
      <c r="D8" s="60"/>
      <c r="E8" s="60"/>
      <c r="F8" s="60"/>
      <c r="G8" s="60"/>
      <c r="H8" s="60"/>
      <c r="I8" s="60"/>
      <c r="J8" s="63"/>
    </row>
    <row r="9" spans="1:12" ht="38.25" customHeight="1" x14ac:dyDescent="0.25">
      <c r="A9" s="11" t="s">
        <v>49</v>
      </c>
      <c r="B9" s="61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53" t="s">
        <v>50</v>
      </c>
    </row>
    <row r="10" spans="1:12" ht="31.5" customHeight="1" thickBot="1" x14ac:dyDescent="0.3">
      <c r="A10" s="10"/>
      <c r="B10" s="62"/>
      <c r="C10" s="12" t="s">
        <v>56</v>
      </c>
      <c r="D10" s="12" t="s">
        <v>25</v>
      </c>
      <c r="E10" s="12" t="s">
        <v>56</v>
      </c>
      <c r="F10" s="12" t="s">
        <v>25</v>
      </c>
      <c r="G10" s="12" t="s">
        <v>57</v>
      </c>
      <c r="H10" s="12" t="s">
        <v>25</v>
      </c>
      <c r="I10" s="12" t="s">
        <v>57</v>
      </c>
      <c r="J10" s="52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5800</v>
      </c>
      <c r="D11" s="50">
        <f t="shared" ref="D11:D34" si="0">C11/C$35*100</f>
        <v>10.464214191639453</v>
      </c>
      <c r="E11" s="28">
        <f>FBiH!E11+RS!E11</f>
        <v>7937966.2700000005</v>
      </c>
      <c r="F11" s="47">
        <f t="shared" ref="F11:F34" si="1">E11/E$35*100</f>
        <v>6.1144026297270413</v>
      </c>
      <c r="G11" s="28">
        <f>FBiH!G11+RS!G11</f>
        <v>5784</v>
      </c>
      <c r="H11" s="50">
        <f t="shared" ref="H11:H34" si="2">G11/G$35*100</f>
        <v>9.4240325865580452</v>
      </c>
      <c r="I11" s="28">
        <f>FBiH!I11+RS!I11</f>
        <v>7805603.1699999999</v>
      </c>
      <c r="J11" s="47">
        <f>I11/I$35*100</f>
        <v>5.3697766979136325</v>
      </c>
    </row>
    <row r="12" spans="1:12" x14ac:dyDescent="0.25">
      <c r="A12" s="33" t="s">
        <v>1</v>
      </c>
      <c r="B12" s="13" t="s">
        <v>28</v>
      </c>
      <c r="C12" s="28">
        <f>FBiH!C12+RS!C12</f>
        <v>11819</v>
      </c>
      <c r="D12" s="50">
        <f t="shared" si="0"/>
        <v>21.323542677756326</v>
      </c>
      <c r="E12" s="28">
        <f>FBiH!E12+RS!E12</f>
        <v>2557993.59</v>
      </c>
      <c r="F12" s="47">
        <f t="shared" si="1"/>
        <v>1.9703538918565995</v>
      </c>
      <c r="G12" s="28">
        <f>FBiH!G12+RS!G12</f>
        <v>13026</v>
      </c>
      <c r="H12" s="50">
        <f t="shared" si="2"/>
        <v>21.223625254582483</v>
      </c>
      <c r="I12" s="28">
        <f>FBiH!I12+RS!I12</f>
        <v>2880529.47</v>
      </c>
      <c r="J12" s="47">
        <f>I12/I$35*100</f>
        <v>1.9816277728681289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8926</v>
      </c>
      <c r="D13" s="50">
        <f t="shared" si="0"/>
        <v>16.104064805960995</v>
      </c>
      <c r="E13" s="28">
        <f>FBiH!E13+RS!E13</f>
        <v>20761482.240000002</v>
      </c>
      <c r="F13" s="47">
        <f t="shared" si="1"/>
        <v>15.992013229515434</v>
      </c>
      <c r="G13" s="28">
        <f>FBiH!G13+RS!G13</f>
        <v>9450</v>
      </c>
      <c r="H13" s="50">
        <f t="shared" si="2"/>
        <v>15.39714867617108</v>
      </c>
      <c r="I13" s="28">
        <f>FBiH!I13+RS!I13</f>
        <v>23823478.109999999</v>
      </c>
      <c r="J13" s="47">
        <f t="shared" ref="J13:J34" si="3">I13/I$35*100</f>
        <v>16.389093172197931</v>
      </c>
    </row>
    <row r="14" spans="1:12" x14ac:dyDescent="0.25">
      <c r="A14" s="33" t="s">
        <v>3</v>
      </c>
      <c r="B14" s="13" t="s">
        <v>30</v>
      </c>
      <c r="C14" s="28">
        <f>FBiH!C14+RS!C14</f>
        <v>0</v>
      </c>
      <c r="D14" s="50">
        <f t="shared" si="0"/>
        <v>0</v>
      </c>
      <c r="E14" s="28">
        <f>FBiH!E14+RS!E14</f>
        <v>0</v>
      </c>
      <c r="F14" s="47">
        <f t="shared" si="1"/>
        <v>0</v>
      </c>
      <c r="G14" s="28">
        <f>FBiH!G14+RS!G14</f>
        <v>2</v>
      </c>
      <c r="H14" s="50">
        <f t="shared" si="2"/>
        <v>3.2586558044806514E-3</v>
      </c>
      <c r="I14" s="28">
        <f>FBiH!I14+RS!I14</f>
        <v>434.58</v>
      </c>
      <c r="J14" s="47">
        <f t="shared" si="3"/>
        <v>2.9896441140490448E-4</v>
      </c>
    </row>
    <row r="15" spans="1:12" x14ac:dyDescent="0.25">
      <c r="A15" s="33" t="s">
        <v>4</v>
      </c>
      <c r="B15" s="13" t="s">
        <v>31</v>
      </c>
      <c r="C15" s="28">
        <f>FBiH!C15+RS!C15</f>
        <v>0</v>
      </c>
      <c r="D15" s="50">
        <f t="shared" si="0"/>
        <v>0</v>
      </c>
      <c r="E15" s="28">
        <f>FBiH!E15+RS!E15</f>
        <v>0</v>
      </c>
      <c r="F15" s="47">
        <f t="shared" si="1"/>
        <v>0</v>
      </c>
      <c r="G15" s="28">
        <f>FBiH!G15+RS!G15</f>
        <v>1</v>
      </c>
      <c r="H15" s="50">
        <f t="shared" si="2"/>
        <v>1.6293279022403257E-3</v>
      </c>
      <c r="I15" s="28">
        <f>FBiH!I15+RS!I15</f>
        <v>8822</v>
      </c>
      <c r="J15" s="47">
        <f t="shared" si="3"/>
        <v>6.0689954379264284E-3</v>
      </c>
    </row>
    <row r="16" spans="1:12" x14ac:dyDescent="0.25">
      <c r="A16" s="33" t="s">
        <v>5</v>
      </c>
      <c r="B16" s="13" t="s">
        <v>32</v>
      </c>
      <c r="C16" s="28">
        <f>FBiH!C16+RS!C16</f>
        <v>2</v>
      </c>
      <c r="D16" s="50">
        <f t="shared" si="0"/>
        <v>3.608349721254984E-3</v>
      </c>
      <c r="E16" s="28">
        <f>FBiH!E16+RS!E16</f>
        <v>245570.06</v>
      </c>
      <c r="F16" s="47">
        <f t="shared" si="1"/>
        <v>0.18915603437632486</v>
      </c>
      <c r="G16" s="28">
        <f>FBiH!G16+RS!G16</f>
        <v>0</v>
      </c>
      <c r="H16" s="50">
        <f t="shared" si="2"/>
        <v>0</v>
      </c>
      <c r="I16" s="28">
        <f>FBiH!I16+RS!I16</f>
        <v>0</v>
      </c>
      <c r="J16" s="47">
        <f t="shared" si="3"/>
        <v>0</v>
      </c>
    </row>
    <row r="17" spans="1:10" x14ac:dyDescent="0.25">
      <c r="A17" s="33" t="s">
        <v>6</v>
      </c>
      <c r="B17" s="13" t="s">
        <v>58</v>
      </c>
      <c r="C17" s="28">
        <f>FBiH!C17+RS!C17</f>
        <v>85</v>
      </c>
      <c r="D17" s="50">
        <f t="shared" si="0"/>
        <v>0.15335486315333682</v>
      </c>
      <c r="E17" s="28">
        <f>FBiH!E17+RS!E17</f>
        <v>276385.38</v>
      </c>
      <c r="F17" s="47">
        <f t="shared" si="1"/>
        <v>0.21289224932548217</v>
      </c>
      <c r="G17" s="28">
        <f>FBiH!G17+RS!G17</f>
        <v>101</v>
      </c>
      <c r="H17" s="50">
        <f t="shared" si="2"/>
        <v>0.16456211812627292</v>
      </c>
      <c r="I17" s="28">
        <f>FBiH!I17+RS!I17</f>
        <v>89467.520000000004</v>
      </c>
      <c r="J17" s="47">
        <f t="shared" si="3"/>
        <v>6.1548171698321406E-2</v>
      </c>
    </row>
    <row r="18" spans="1:10" x14ac:dyDescent="0.25">
      <c r="A18" s="33" t="s">
        <v>7</v>
      </c>
      <c r="B18" s="13" t="s">
        <v>33</v>
      </c>
      <c r="C18" s="28">
        <f>FBiH!C18+RS!C18</f>
        <v>764</v>
      </c>
      <c r="D18" s="50">
        <f t="shared" si="0"/>
        <v>1.3783895935194039</v>
      </c>
      <c r="E18" s="28">
        <f>FBiH!E18+RS!E18</f>
        <v>3753324.26</v>
      </c>
      <c r="F18" s="47">
        <f t="shared" si="1"/>
        <v>2.8910850644824295</v>
      </c>
      <c r="G18" s="28">
        <f>FBiH!G18+RS!G18</f>
        <v>961</v>
      </c>
      <c r="H18" s="50">
        <f t="shared" si="2"/>
        <v>1.5657841140529531</v>
      </c>
      <c r="I18" s="28">
        <f>FBiH!I18+RS!I18</f>
        <v>5919361.6600000001</v>
      </c>
      <c r="J18" s="47">
        <f t="shared" si="3"/>
        <v>4.0721581172043306</v>
      </c>
    </row>
    <row r="19" spans="1:10" x14ac:dyDescent="0.25">
      <c r="A19" s="33" t="s">
        <v>8</v>
      </c>
      <c r="B19" s="13" t="s">
        <v>34</v>
      </c>
      <c r="C19" s="28">
        <f>FBiH!C19+RS!C19</f>
        <v>900</v>
      </c>
      <c r="D19" s="50">
        <f t="shared" si="0"/>
        <v>1.6237573745647427</v>
      </c>
      <c r="E19" s="28">
        <f>FBiH!E19+RS!E19</f>
        <v>1837877.71</v>
      </c>
      <c r="F19" s="47">
        <f t="shared" si="1"/>
        <v>1.4156679331846937</v>
      </c>
      <c r="G19" s="28">
        <f>FBiH!G19+RS!G19</f>
        <v>1100</v>
      </c>
      <c r="H19" s="50">
        <f t="shared" si="2"/>
        <v>1.7922606924643585</v>
      </c>
      <c r="I19" s="28">
        <f>FBiH!I19+RS!I19</f>
        <v>3492260.04</v>
      </c>
      <c r="J19" s="47">
        <f t="shared" si="3"/>
        <v>2.4024609216518664</v>
      </c>
    </row>
    <row r="20" spans="1:10" s="19" customFormat="1" x14ac:dyDescent="0.25">
      <c r="A20" s="33" t="s">
        <v>9</v>
      </c>
      <c r="B20" s="13" t="s">
        <v>35</v>
      </c>
      <c r="C20" s="28">
        <f>FBiH!C20+RS!C20</f>
        <v>18788</v>
      </c>
      <c r="D20" s="50">
        <f t="shared" si="0"/>
        <v>33.896837281469324</v>
      </c>
      <c r="E20" s="28">
        <f>FBiH!E20+RS!E20</f>
        <v>55804596.600000009</v>
      </c>
      <c r="F20" s="47">
        <f t="shared" si="1"/>
        <v>42.984784842364512</v>
      </c>
      <c r="G20" s="28">
        <f>FBiH!G20+RS!G20</f>
        <v>21732</v>
      </c>
      <c r="H20" s="50">
        <f t="shared" si="2"/>
        <v>35.408553971486761</v>
      </c>
      <c r="I20" s="28">
        <f>FBiH!I20+RS!I20</f>
        <v>62476166.780000001</v>
      </c>
      <c r="J20" s="47">
        <f t="shared" si="3"/>
        <v>42.979774559844785</v>
      </c>
    </row>
    <row r="21" spans="1:10" s="19" customFormat="1" x14ac:dyDescent="0.25">
      <c r="A21" s="33" t="s">
        <v>10</v>
      </c>
      <c r="B21" s="13" t="s">
        <v>36</v>
      </c>
      <c r="C21" s="28">
        <f>FBiH!C21+RS!C21</f>
        <v>0</v>
      </c>
      <c r="D21" s="50">
        <f t="shared" si="0"/>
        <v>0</v>
      </c>
      <c r="E21" s="28">
        <f>FBiH!E21+RS!E21</f>
        <v>0</v>
      </c>
      <c r="F21" s="47">
        <f t="shared" si="1"/>
        <v>0</v>
      </c>
      <c r="G21" s="28">
        <f>FBiH!G21+RS!G21</f>
        <v>0</v>
      </c>
      <c r="H21" s="50">
        <f t="shared" si="2"/>
        <v>0</v>
      </c>
      <c r="I21" s="28">
        <f>FBiH!I21+RS!I21</f>
        <v>0</v>
      </c>
      <c r="J21" s="47">
        <f t="shared" si="3"/>
        <v>0</v>
      </c>
    </row>
    <row r="22" spans="1:10" x14ac:dyDescent="0.25">
      <c r="A22" s="33" t="s">
        <v>11</v>
      </c>
      <c r="B22" s="13" t="s">
        <v>37</v>
      </c>
      <c r="C22" s="28">
        <f>FBiH!C22+RS!C22</f>
        <v>0</v>
      </c>
      <c r="D22" s="50">
        <f t="shared" si="0"/>
        <v>0</v>
      </c>
      <c r="E22" s="28">
        <f>FBiH!E22+RS!E22</f>
        <v>0</v>
      </c>
      <c r="F22" s="47">
        <f t="shared" si="1"/>
        <v>0</v>
      </c>
      <c r="G22" s="28">
        <f>FBiH!G22+RS!G22</f>
        <v>0</v>
      </c>
      <c r="H22" s="50">
        <f t="shared" si="2"/>
        <v>0</v>
      </c>
      <c r="I22" s="28">
        <f>FBiH!I22+RS!I22</f>
        <v>0</v>
      </c>
      <c r="J22" s="47">
        <f t="shared" si="3"/>
        <v>0</v>
      </c>
    </row>
    <row r="23" spans="1:10" x14ac:dyDescent="0.25">
      <c r="A23" s="33" t="s">
        <v>12</v>
      </c>
      <c r="B23" s="13" t="s">
        <v>38</v>
      </c>
      <c r="C23" s="28">
        <f>FBiH!C23+RS!C23</f>
        <v>532</v>
      </c>
      <c r="D23" s="50">
        <f t="shared" si="0"/>
        <v>0.95982102585382578</v>
      </c>
      <c r="E23" s="28">
        <f>FBiH!E23+RS!E23</f>
        <v>588215.26</v>
      </c>
      <c r="F23" s="47">
        <f t="shared" si="1"/>
        <v>0.45308644686261379</v>
      </c>
      <c r="G23" s="28">
        <f>FBiH!G23+RS!G23</f>
        <v>476</v>
      </c>
      <c r="H23" s="50">
        <f t="shared" si="2"/>
        <v>0.7755600814663951</v>
      </c>
      <c r="I23" s="28">
        <f>FBiH!I23+RS!I23</f>
        <v>1079214.76</v>
      </c>
      <c r="J23" s="47">
        <f t="shared" si="3"/>
        <v>0.74243362672669067</v>
      </c>
    </row>
    <row r="24" spans="1:10" x14ac:dyDescent="0.25">
      <c r="A24" s="33" t="s">
        <v>13</v>
      </c>
      <c r="B24" s="13" t="s">
        <v>39</v>
      </c>
      <c r="C24" s="28">
        <f>FBiH!C24+RS!C24</f>
        <v>257</v>
      </c>
      <c r="D24" s="50">
        <f t="shared" si="0"/>
        <v>0.46367293918126545</v>
      </c>
      <c r="E24" s="28">
        <f>FBiH!E24+RS!E24</f>
        <v>849737.96</v>
      </c>
      <c r="F24" s="47">
        <f t="shared" si="1"/>
        <v>0.65453037219858212</v>
      </c>
      <c r="G24" s="28">
        <f>FBiH!G24+RS!G24</f>
        <v>209</v>
      </c>
      <c r="H24" s="50">
        <f t="shared" si="2"/>
        <v>0.34052953156822813</v>
      </c>
      <c r="I24" s="28">
        <f>FBiH!I24+RS!I24</f>
        <v>829571.62</v>
      </c>
      <c r="J24" s="47">
        <f t="shared" si="3"/>
        <v>0.57069444312097439</v>
      </c>
    </row>
    <row r="25" spans="1:10" x14ac:dyDescent="0.25">
      <c r="A25" s="33" t="s">
        <v>14</v>
      </c>
      <c r="B25" s="13" t="s">
        <v>59</v>
      </c>
      <c r="C25" s="28">
        <f>FBiH!C25+RS!C25</f>
        <v>61</v>
      </c>
      <c r="D25" s="50">
        <f t="shared" si="0"/>
        <v>0.11005466649827703</v>
      </c>
      <c r="E25" s="28">
        <f>FBiH!E25+RS!E25</f>
        <v>80906</v>
      </c>
      <c r="F25" s="47">
        <f t="shared" si="1"/>
        <v>6.2319723003899333E-2</v>
      </c>
      <c r="G25" s="28">
        <f>FBiH!G25+RS!G25</f>
        <v>46</v>
      </c>
      <c r="H25" s="50">
        <f t="shared" si="2"/>
        <v>7.4949083503054986E-2</v>
      </c>
      <c r="I25" s="28">
        <f>FBiH!I25+RS!I25</f>
        <v>71113</v>
      </c>
      <c r="J25" s="47">
        <f t="shared" si="3"/>
        <v>4.8921386599100218E-2</v>
      </c>
    </row>
    <row r="26" spans="1:10" x14ac:dyDescent="0.25">
      <c r="A26" s="33" t="s">
        <v>15</v>
      </c>
      <c r="B26" s="13" t="s">
        <v>60</v>
      </c>
      <c r="C26" s="28">
        <f>FBiH!C26+RS!C26</f>
        <v>977</v>
      </c>
      <c r="D26" s="50">
        <f t="shared" si="0"/>
        <v>1.7626788388330599</v>
      </c>
      <c r="E26" s="28">
        <f>FBiH!E26+RS!E26</f>
        <v>256856.75</v>
      </c>
      <c r="F26" s="47">
        <f t="shared" si="1"/>
        <v>0.19784986912814648</v>
      </c>
      <c r="G26" s="28">
        <f>FBiH!G26+RS!G26</f>
        <v>1690</v>
      </c>
      <c r="H26" s="50">
        <f t="shared" si="2"/>
        <v>2.7535641547861505</v>
      </c>
      <c r="I26" s="28">
        <f>FBiH!I26+RS!I26</f>
        <v>419492.85</v>
      </c>
      <c r="J26" s="47">
        <f t="shared" si="3"/>
        <v>0.2885853766598</v>
      </c>
    </row>
    <row r="27" spans="1:10" x14ac:dyDescent="0.25">
      <c r="A27" s="33" t="s">
        <v>16</v>
      </c>
      <c r="B27" s="13" t="s">
        <v>40</v>
      </c>
      <c r="C27" s="28">
        <f>FBiH!C27+RS!C27</f>
        <v>0</v>
      </c>
      <c r="D27" s="50">
        <f t="shared" si="0"/>
        <v>0</v>
      </c>
      <c r="E27" s="28">
        <f>FBiH!E27+RS!E27</f>
        <v>0</v>
      </c>
      <c r="F27" s="47">
        <f t="shared" si="1"/>
        <v>0</v>
      </c>
      <c r="G27" s="28">
        <f>FBiH!G27+RS!G27</f>
        <v>1</v>
      </c>
      <c r="H27" s="50">
        <f t="shared" si="2"/>
        <v>1.6293279022403257E-3</v>
      </c>
      <c r="I27" s="28">
        <f>FBiH!I27+RS!I27</f>
        <v>200</v>
      </c>
      <c r="J27" s="47">
        <f>I27/I$35*100</f>
        <v>1.375877451354892E-4</v>
      </c>
    </row>
    <row r="28" spans="1:10" x14ac:dyDescent="0.25">
      <c r="A28" s="33" t="s">
        <v>17</v>
      </c>
      <c r="B28" s="13" t="s">
        <v>41</v>
      </c>
      <c r="C28" s="28">
        <f>FBiH!C28+RS!C28</f>
        <v>164</v>
      </c>
      <c r="D28" s="50">
        <f t="shared" si="0"/>
        <v>0.29588467714290873</v>
      </c>
      <c r="E28" s="28">
        <f>FBiH!E28+RS!E28</f>
        <v>68436.320000000007</v>
      </c>
      <c r="F28" s="47">
        <f t="shared" si="1"/>
        <v>5.2714662766744323E-2</v>
      </c>
      <c r="G28" s="28">
        <f>FBiH!G28+RS!G28</f>
        <v>213</v>
      </c>
      <c r="H28" s="50">
        <f t="shared" si="2"/>
        <v>0.34704684317718942</v>
      </c>
      <c r="I28" s="28">
        <f>FBiH!I28+RS!I28</f>
        <v>106114.01</v>
      </c>
      <c r="J28" s="47">
        <f t="shared" si="3"/>
        <v>7.2999936815923747E-2</v>
      </c>
    </row>
    <row r="29" spans="1:10" x14ac:dyDescent="0.25">
      <c r="A29" s="34" t="s">
        <v>23</v>
      </c>
      <c r="B29" s="7" t="s">
        <v>42</v>
      </c>
      <c r="C29" s="29">
        <f>SUM(C11:C28)</f>
        <v>49075</v>
      </c>
      <c r="D29" s="51">
        <f t="shared" si="0"/>
        <v>88.539881285294172</v>
      </c>
      <c r="E29" s="29">
        <f>SUM(E11:E28)</f>
        <v>95019348.400000006</v>
      </c>
      <c r="F29" s="48">
        <f t="shared" si="1"/>
        <v>73.190856948792486</v>
      </c>
      <c r="G29" s="29">
        <f>SUM(G11:G28)</f>
        <v>54792</v>
      </c>
      <c r="H29" s="51">
        <f t="shared" si="2"/>
        <v>89.274134419551928</v>
      </c>
      <c r="I29" s="29">
        <f>SUM(I11:I28)</f>
        <v>109001829.57000002</v>
      </c>
      <c r="J29" s="48">
        <f t="shared" si="3"/>
        <v>74.986579730895969</v>
      </c>
    </row>
    <row r="30" spans="1:10" x14ac:dyDescent="0.25">
      <c r="A30" s="35" t="s">
        <v>22</v>
      </c>
      <c r="B30" s="5" t="s">
        <v>43</v>
      </c>
      <c r="C30" s="28">
        <f>FBiH!C30+RS!C30</f>
        <v>5265</v>
      </c>
      <c r="D30" s="50">
        <f t="shared" si="0"/>
        <v>9.4989806412037456</v>
      </c>
      <c r="E30" s="28">
        <f>FBiH!E30+RS!E30</f>
        <v>33331996.440000001</v>
      </c>
      <c r="F30" s="47">
        <f t="shared" si="1"/>
        <v>25.67474334793166</v>
      </c>
      <c r="G30" s="28">
        <f>FBiH!G30+RS!G30</f>
        <v>5523</v>
      </c>
      <c r="H30" s="50">
        <f t="shared" si="2"/>
        <v>8.9987780040733192</v>
      </c>
      <c r="I30" s="28">
        <f>FBiH!I30+RS!I30</f>
        <v>34619695.899999999</v>
      </c>
      <c r="J30" s="47">
        <f>I30/I$35*100</f>
        <v>23.816229480786699</v>
      </c>
    </row>
    <row r="31" spans="1:10" x14ac:dyDescent="0.25">
      <c r="A31" s="35" t="s">
        <v>20</v>
      </c>
      <c r="B31" s="6" t="s">
        <v>44</v>
      </c>
      <c r="C31" s="28">
        <f>FBiH!C31+RS!C31</f>
        <v>21</v>
      </c>
      <c r="D31" s="50">
        <f t="shared" si="0"/>
        <v>3.7887672073177329E-2</v>
      </c>
      <c r="E31" s="28">
        <f>FBiH!E31+RS!E31</f>
        <v>89229.04</v>
      </c>
      <c r="F31" s="47">
        <f t="shared" si="1"/>
        <v>6.8730737605416828E-2</v>
      </c>
      <c r="G31" s="28">
        <f>FBiH!G31+RS!G31</f>
        <v>26</v>
      </c>
      <c r="H31" s="50">
        <f t="shared" si="2"/>
        <v>4.2362525458248472E-2</v>
      </c>
      <c r="I31" s="28">
        <f>FBiH!I31+RS!I31</f>
        <v>117200.08</v>
      </c>
      <c r="J31" s="47">
        <f t="shared" si="3"/>
        <v>8.0626473684494729E-2</v>
      </c>
    </row>
    <row r="32" spans="1:10" x14ac:dyDescent="0.25">
      <c r="A32" s="35" t="s">
        <v>21</v>
      </c>
      <c r="B32" s="16" t="s">
        <v>45</v>
      </c>
      <c r="C32" s="28">
        <f>FBiH!C32+RS!C32</f>
        <v>1066</v>
      </c>
      <c r="D32" s="50">
        <f t="shared" si="0"/>
        <v>1.9232504014289065</v>
      </c>
      <c r="E32" s="28">
        <f>FBiH!E32+RS!E32</f>
        <v>1383494.81</v>
      </c>
      <c r="F32" s="47">
        <f t="shared" si="1"/>
        <v>1.0656689656704366</v>
      </c>
      <c r="G32" s="28">
        <f>FBiH!G32+RS!G32</f>
        <v>1034</v>
      </c>
      <c r="H32" s="50">
        <f t="shared" si="2"/>
        <v>1.6847250509164968</v>
      </c>
      <c r="I32" s="28">
        <f>FBiH!I32+RS!I32</f>
        <v>1623057.2</v>
      </c>
      <c r="J32" s="47">
        <f t="shared" si="3"/>
        <v>1.1165639018696036</v>
      </c>
    </row>
    <row r="33" spans="1:10" ht="15.75" customHeight="1" x14ac:dyDescent="0.25">
      <c r="A33" s="36" t="s">
        <v>19</v>
      </c>
      <c r="B33" s="16" t="s">
        <v>46</v>
      </c>
      <c r="C33" s="28">
        <f>FBiH!C33+RS!C33</f>
        <v>0</v>
      </c>
      <c r="D33" s="50">
        <f t="shared" si="0"/>
        <v>0</v>
      </c>
      <c r="E33" s="28">
        <f>FBiH!E33+RS!E33</f>
        <v>0</v>
      </c>
      <c r="F33" s="47">
        <f t="shared" si="1"/>
        <v>0</v>
      </c>
      <c r="G33" s="28">
        <f>FBiH!G33+RS!G33</f>
        <v>0</v>
      </c>
      <c r="H33" s="50">
        <f t="shared" si="2"/>
        <v>0</v>
      </c>
      <c r="I33" s="28">
        <f>FBiH!I33+RS!I33</f>
        <v>0</v>
      </c>
      <c r="J33" s="47">
        <f>I33/I$35*100</f>
        <v>0</v>
      </c>
    </row>
    <row r="34" spans="1:10" x14ac:dyDescent="0.25">
      <c r="A34" s="37" t="s">
        <v>18</v>
      </c>
      <c r="B34" s="8" t="s">
        <v>47</v>
      </c>
      <c r="C34" s="30">
        <f>SUM(C30:C33)</f>
        <v>6352</v>
      </c>
      <c r="D34" s="2">
        <f t="shared" si="0"/>
        <v>11.460118714705828</v>
      </c>
      <c r="E34" s="31">
        <f>SUM(E30:E33)</f>
        <v>34804720.289999999</v>
      </c>
      <c r="F34" s="46">
        <f t="shared" si="1"/>
        <v>26.809143051207514</v>
      </c>
      <c r="G34" s="30">
        <f>SUM(G30:G33)</f>
        <v>6583</v>
      </c>
      <c r="H34" s="2">
        <f t="shared" si="2"/>
        <v>10.725865580448065</v>
      </c>
      <c r="I34" s="31">
        <f>SUM(I30:I33)</f>
        <v>36359953.18</v>
      </c>
      <c r="J34" s="46">
        <f t="shared" si="3"/>
        <v>25.013419856340803</v>
      </c>
    </row>
    <row r="35" spans="1:10" x14ac:dyDescent="0.25">
      <c r="A35" s="17" t="s">
        <v>24</v>
      </c>
      <c r="B35" s="18" t="s">
        <v>48</v>
      </c>
      <c r="C35" s="55">
        <f>C29+C34</f>
        <v>55427</v>
      </c>
      <c r="D35" s="56">
        <f>D29+D34</f>
        <v>100</v>
      </c>
      <c r="E35" s="55">
        <f>E29+E34</f>
        <v>129824068.69</v>
      </c>
      <c r="F35" s="44">
        <f>(F29+F34)</f>
        <v>100</v>
      </c>
      <c r="G35" s="55">
        <f>G29+G34</f>
        <v>61375</v>
      </c>
      <c r="H35" s="56">
        <f>H29+H34</f>
        <v>100</v>
      </c>
      <c r="I35" s="55">
        <f>I29+I34+0.6</f>
        <v>145361783.35000002</v>
      </c>
      <c r="J35" s="44">
        <f>(J29+J34)</f>
        <v>99.999999587236772</v>
      </c>
    </row>
    <row r="36" spans="1:10" x14ac:dyDescent="0.25">
      <c r="G36" s="26"/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54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1" t="s">
        <v>49</v>
      </c>
      <c r="B9" s="61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42" t="s">
        <v>50</v>
      </c>
    </row>
    <row r="10" spans="1:12" ht="31.5" customHeight="1" thickBot="1" x14ac:dyDescent="0.3">
      <c r="A10" s="43"/>
      <c r="B10" s="62"/>
      <c r="C10" s="12" t="s">
        <v>56</v>
      </c>
      <c r="D10" s="12" t="s">
        <v>25</v>
      </c>
      <c r="E10" s="12" t="s">
        <v>56</v>
      </c>
      <c r="F10" s="12" t="s">
        <v>25</v>
      </c>
      <c r="G10" s="12" t="s">
        <v>57</v>
      </c>
      <c r="H10" s="12" t="s">
        <v>25</v>
      </c>
      <c r="I10" s="12" t="s">
        <v>57</v>
      </c>
      <c r="J10" s="52" t="s">
        <v>25</v>
      </c>
    </row>
    <row r="11" spans="1:12" x14ac:dyDescent="0.25">
      <c r="A11" s="33" t="s">
        <v>0</v>
      </c>
      <c r="B11" s="13" t="s">
        <v>27</v>
      </c>
      <c r="C11" s="28">
        <v>3778</v>
      </c>
      <c r="D11" s="50">
        <f t="shared" ref="D11:D34" si="0">C11/C$35*100</f>
        <v>8.6020036429872491</v>
      </c>
      <c r="E11" s="28">
        <v>5437037</v>
      </c>
      <c r="F11" s="49">
        <f>E11/E$35*100</f>
        <v>5.6396690104205369</v>
      </c>
      <c r="G11" s="28">
        <v>3445</v>
      </c>
      <c r="H11" s="50">
        <f t="shared" ref="H11:H34" si="1">G11/G$35*100</f>
        <v>7.0649276075632663</v>
      </c>
      <c r="I11" s="28">
        <v>4858717</v>
      </c>
      <c r="J11" s="49">
        <f>I11/I$35*100</f>
        <v>4.4761463653375557</v>
      </c>
    </row>
    <row r="12" spans="1:12" x14ac:dyDescent="0.25">
      <c r="A12" s="33" t="s">
        <v>1</v>
      </c>
      <c r="B12" s="13" t="s">
        <v>28</v>
      </c>
      <c r="C12" s="28">
        <v>11525</v>
      </c>
      <c r="D12" s="50">
        <f t="shared" si="0"/>
        <v>26.240892531876135</v>
      </c>
      <c r="E12" s="28">
        <v>2382729</v>
      </c>
      <c r="F12" s="47">
        <f t="shared" ref="F12" si="2">E12/E$35*100</f>
        <v>2.4715305232482909</v>
      </c>
      <c r="G12" s="28">
        <v>12730</v>
      </c>
      <c r="H12" s="50">
        <f t="shared" si="1"/>
        <v>26.10639432344859</v>
      </c>
      <c r="I12" s="28">
        <v>2612971</v>
      </c>
      <c r="J12" s="47">
        <f t="shared" ref="J12:J13" si="3">I12/I$35*100</f>
        <v>2.407228213617389</v>
      </c>
      <c r="L12" s="1"/>
    </row>
    <row r="13" spans="1:12" x14ac:dyDescent="0.25">
      <c r="A13" s="33" t="s">
        <v>2</v>
      </c>
      <c r="B13" s="13" t="s">
        <v>29</v>
      </c>
      <c r="C13" s="28">
        <v>6894</v>
      </c>
      <c r="D13" s="50">
        <f t="shared" si="0"/>
        <v>15.696721311475409</v>
      </c>
      <c r="E13" s="28">
        <v>16453705</v>
      </c>
      <c r="F13" s="47">
        <f t="shared" ref="F13" si="4">E13/E$35*100</f>
        <v>17.06691534287912</v>
      </c>
      <c r="G13" s="28">
        <v>7429</v>
      </c>
      <c r="H13" s="50">
        <f t="shared" si="1"/>
        <v>15.235224149952833</v>
      </c>
      <c r="I13" s="28">
        <v>19178574</v>
      </c>
      <c r="J13" s="47">
        <f t="shared" si="3"/>
        <v>17.668471800777315</v>
      </c>
    </row>
    <row r="14" spans="1:12" x14ac:dyDescent="0.25">
      <c r="A14" s="33" t="s">
        <v>3</v>
      </c>
      <c r="B14" s="13" t="s">
        <v>30</v>
      </c>
      <c r="C14" s="28">
        <v>0</v>
      </c>
      <c r="D14" s="50">
        <f t="shared" si="0"/>
        <v>0</v>
      </c>
      <c r="E14" s="28">
        <v>0</v>
      </c>
      <c r="F14" s="47">
        <f>E14/E$35*100</f>
        <v>0</v>
      </c>
      <c r="G14" s="28">
        <v>0</v>
      </c>
      <c r="H14" s="50">
        <f t="shared" si="1"/>
        <v>0</v>
      </c>
      <c r="I14" s="28">
        <v>0</v>
      </c>
      <c r="J14" s="47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50">
        <f t="shared" si="0"/>
        <v>0</v>
      </c>
      <c r="E15" s="28">
        <v>0</v>
      </c>
      <c r="F15" s="47">
        <f t="shared" ref="F15" si="5">E15/E$35*100</f>
        <v>0</v>
      </c>
      <c r="G15" s="28">
        <v>1</v>
      </c>
      <c r="H15" s="50">
        <f t="shared" si="1"/>
        <v>2.0507772445756941E-3</v>
      </c>
      <c r="I15" s="28">
        <v>8822</v>
      </c>
      <c r="J15" s="47">
        <f t="shared" ref="J15:J17" si="6">I15/I$35*100</f>
        <v>8.1273643299265876E-3</v>
      </c>
    </row>
    <row r="16" spans="1:12" x14ac:dyDescent="0.25">
      <c r="A16" s="33" t="s">
        <v>5</v>
      </c>
      <c r="B16" s="13" t="s">
        <v>32</v>
      </c>
      <c r="C16" s="28">
        <v>1</v>
      </c>
      <c r="D16" s="50">
        <f t="shared" si="0"/>
        <v>2.2768670309653918E-3</v>
      </c>
      <c r="E16" s="28">
        <v>81857</v>
      </c>
      <c r="F16" s="47">
        <f t="shared" ref="F16" si="7">E16/E$35*100</f>
        <v>8.4907714658920649E-2</v>
      </c>
      <c r="G16" s="28">
        <v>0</v>
      </c>
      <c r="H16" s="50">
        <f t="shared" si="1"/>
        <v>0</v>
      </c>
      <c r="I16" s="28">
        <v>0</v>
      </c>
      <c r="J16" s="47">
        <f t="shared" si="6"/>
        <v>0</v>
      </c>
    </row>
    <row r="17" spans="1:10" x14ac:dyDescent="0.25">
      <c r="A17" s="33" t="s">
        <v>6</v>
      </c>
      <c r="B17" s="13" t="s">
        <v>58</v>
      </c>
      <c r="C17" s="28">
        <v>76</v>
      </c>
      <c r="D17" s="50">
        <f t="shared" si="0"/>
        <v>0.17304189435336975</v>
      </c>
      <c r="E17" s="28">
        <v>122016</v>
      </c>
      <c r="F17" s="47">
        <f t="shared" ref="F17" si="8">E17/E$35*100</f>
        <v>0.12656339362330482</v>
      </c>
      <c r="G17" s="28">
        <v>96</v>
      </c>
      <c r="H17" s="50">
        <f t="shared" si="1"/>
        <v>0.19687461547926666</v>
      </c>
      <c r="I17" s="28">
        <v>87859</v>
      </c>
      <c r="J17" s="47">
        <f t="shared" si="6"/>
        <v>8.0941068086943999E-2</v>
      </c>
    </row>
    <row r="18" spans="1:10" x14ac:dyDescent="0.25">
      <c r="A18" s="33" t="s">
        <v>7</v>
      </c>
      <c r="B18" s="13" t="s">
        <v>33</v>
      </c>
      <c r="C18" s="28">
        <v>655</v>
      </c>
      <c r="D18" s="50">
        <f t="shared" si="0"/>
        <v>1.4913479052823315</v>
      </c>
      <c r="E18" s="28">
        <v>2224696</v>
      </c>
      <c r="F18" s="47">
        <f>E18/E$35*100</f>
        <v>2.3076078181565673</v>
      </c>
      <c r="G18" s="28">
        <v>835</v>
      </c>
      <c r="H18" s="50">
        <f t="shared" si="1"/>
        <v>1.7123989992207045</v>
      </c>
      <c r="I18" s="28">
        <v>4395965</v>
      </c>
      <c r="J18" s="47">
        <f>I18/I$35*100</f>
        <v>4.0498310061897218</v>
      </c>
    </row>
    <row r="19" spans="1:10" x14ac:dyDescent="0.25">
      <c r="A19" s="33" t="s">
        <v>8</v>
      </c>
      <c r="B19" s="13" t="s">
        <v>34</v>
      </c>
      <c r="C19" s="28">
        <v>665</v>
      </c>
      <c r="D19" s="50">
        <f t="shared" si="0"/>
        <v>1.5141165755919854</v>
      </c>
      <c r="E19" s="28">
        <v>1458998</v>
      </c>
      <c r="F19" s="47">
        <f t="shared" ref="F19" si="9">E19/E$35*100</f>
        <v>1.5133731491739975</v>
      </c>
      <c r="G19" s="28">
        <v>767</v>
      </c>
      <c r="H19" s="50">
        <f t="shared" si="1"/>
        <v>1.5729461465895576</v>
      </c>
      <c r="I19" s="28">
        <v>2780360</v>
      </c>
      <c r="J19" s="47">
        <f t="shared" ref="J19:J22" si="10">I19/I$35*100</f>
        <v>2.5614371671224987</v>
      </c>
    </row>
    <row r="20" spans="1:10" s="19" customFormat="1" x14ac:dyDescent="0.25">
      <c r="A20" s="33" t="s">
        <v>9</v>
      </c>
      <c r="B20" s="13" t="s">
        <v>35</v>
      </c>
      <c r="C20" s="28">
        <v>12942</v>
      </c>
      <c r="D20" s="50">
        <f t="shared" si="0"/>
        <v>29.467213114754099</v>
      </c>
      <c r="E20" s="28">
        <v>37031576</v>
      </c>
      <c r="F20" s="47">
        <f t="shared" ref="F20" si="11">E20/E$35*100</f>
        <v>38.411699529400465</v>
      </c>
      <c r="G20" s="28">
        <v>15216</v>
      </c>
      <c r="H20" s="50">
        <f t="shared" si="1"/>
        <v>31.204626553463761</v>
      </c>
      <c r="I20" s="28">
        <v>41185997</v>
      </c>
      <c r="J20" s="47">
        <f t="shared" si="10"/>
        <v>37.943051792140494</v>
      </c>
    </row>
    <row r="21" spans="1:10" s="19" customFormat="1" x14ac:dyDescent="0.25">
      <c r="A21" s="33" t="s">
        <v>10</v>
      </c>
      <c r="B21" s="13" t="s">
        <v>36</v>
      </c>
      <c r="C21" s="28">
        <v>0</v>
      </c>
      <c r="D21" s="50">
        <f t="shared" si="0"/>
        <v>0</v>
      </c>
      <c r="E21" s="28">
        <v>0</v>
      </c>
      <c r="F21" s="47">
        <f t="shared" ref="F21" si="12">E21/E$35*100</f>
        <v>0</v>
      </c>
      <c r="G21" s="28">
        <v>0</v>
      </c>
      <c r="H21" s="50">
        <f t="shared" si="1"/>
        <v>0</v>
      </c>
      <c r="I21" s="28">
        <v>0</v>
      </c>
      <c r="J21" s="47">
        <f t="shared" si="10"/>
        <v>0</v>
      </c>
    </row>
    <row r="22" spans="1:10" x14ac:dyDescent="0.25">
      <c r="A22" s="33" t="s">
        <v>11</v>
      </c>
      <c r="B22" s="13" t="s">
        <v>37</v>
      </c>
      <c r="C22" s="28">
        <v>0</v>
      </c>
      <c r="D22" s="50">
        <f t="shared" si="0"/>
        <v>0</v>
      </c>
      <c r="E22" s="28">
        <v>0</v>
      </c>
      <c r="F22" s="47">
        <f t="shared" ref="F22" si="13">E22/E$35*100</f>
        <v>0</v>
      </c>
      <c r="G22" s="28">
        <v>0</v>
      </c>
      <c r="H22" s="50">
        <f t="shared" si="1"/>
        <v>0</v>
      </c>
      <c r="I22" s="28">
        <v>0</v>
      </c>
      <c r="J22" s="47">
        <f t="shared" si="10"/>
        <v>0</v>
      </c>
    </row>
    <row r="23" spans="1:10" x14ac:dyDescent="0.25">
      <c r="A23" s="33" t="s">
        <v>12</v>
      </c>
      <c r="B23" s="13" t="s">
        <v>38</v>
      </c>
      <c r="C23" s="28">
        <v>439</v>
      </c>
      <c r="D23" s="50">
        <f t="shared" si="0"/>
        <v>0.99954462659380705</v>
      </c>
      <c r="E23" s="28">
        <v>453765</v>
      </c>
      <c r="F23" s="47">
        <f>E23/E$35*100</f>
        <v>0.47067629087561386</v>
      </c>
      <c r="G23" s="28">
        <v>411</v>
      </c>
      <c r="H23" s="50">
        <f t="shared" si="1"/>
        <v>0.84286944752061022</v>
      </c>
      <c r="I23" s="28">
        <v>961610</v>
      </c>
      <c r="J23" s="47">
        <f>I23/I$35*100</f>
        <v>0.88589376709370948</v>
      </c>
    </row>
    <row r="24" spans="1:10" x14ac:dyDescent="0.25">
      <c r="A24" s="33" t="s">
        <v>13</v>
      </c>
      <c r="B24" s="13" t="s">
        <v>39</v>
      </c>
      <c r="C24" s="28">
        <v>205</v>
      </c>
      <c r="D24" s="50">
        <f t="shared" si="0"/>
        <v>0.46675774134790532</v>
      </c>
      <c r="E24" s="28">
        <v>563798</v>
      </c>
      <c r="F24" s="47">
        <f t="shared" ref="F24" si="14">E24/E$35*100</f>
        <v>0.58481009210293733</v>
      </c>
      <c r="G24" s="28">
        <v>156</v>
      </c>
      <c r="H24" s="50">
        <f t="shared" si="1"/>
        <v>0.31992125015380829</v>
      </c>
      <c r="I24" s="28">
        <v>543107</v>
      </c>
      <c r="J24" s="47">
        <f t="shared" ref="J24:J25" si="15">I24/I$35*100</f>
        <v>0.50034328487116742</v>
      </c>
    </row>
    <row r="25" spans="1:10" x14ac:dyDescent="0.25">
      <c r="A25" s="33" t="s">
        <v>14</v>
      </c>
      <c r="B25" s="13" t="s">
        <v>59</v>
      </c>
      <c r="C25" s="28">
        <v>61</v>
      </c>
      <c r="D25" s="50">
        <f t="shared" si="0"/>
        <v>0.1388888888888889</v>
      </c>
      <c r="E25" s="28">
        <v>80906</v>
      </c>
      <c r="F25" s="47">
        <f t="shared" ref="F25" si="16">E25/E$35*100</f>
        <v>8.3921272001107217E-2</v>
      </c>
      <c r="G25" s="28">
        <v>46</v>
      </c>
      <c r="H25" s="50">
        <f t="shared" si="1"/>
        <v>9.4335753250481935E-2</v>
      </c>
      <c r="I25" s="28">
        <v>71113</v>
      </c>
      <c r="J25" s="47">
        <f t="shared" si="15"/>
        <v>6.5513631783503667E-2</v>
      </c>
    </row>
    <row r="26" spans="1:10" x14ac:dyDescent="0.25">
      <c r="A26" s="33" t="s">
        <v>15</v>
      </c>
      <c r="B26" s="13" t="s">
        <v>60</v>
      </c>
      <c r="C26" s="28">
        <v>954</v>
      </c>
      <c r="D26" s="50">
        <f t="shared" si="0"/>
        <v>2.1721311475409837</v>
      </c>
      <c r="E26" s="28">
        <v>239739</v>
      </c>
      <c r="F26" s="47">
        <f>E26/E$35*100</f>
        <v>0.24867379215723734</v>
      </c>
      <c r="G26" s="28">
        <v>1670</v>
      </c>
      <c r="H26" s="50">
        <f t="shared" si="1"/>
        <v>3.424797998441409</v>
      </c>
      <c r="I26" s="28">
        <v>408925</v>
      </c>
      <c r="J26" s="47">
        <f>I26/I$35*100</f>
        <v>0.37672664459478911</v>
      </c>
    </row>
    <row r="27" spans="1:10" x14ac:dyDescent="0.25">
      <c r="A27" s="33" t="s">
        <v>16</v>
      </c>
      <c r="B27" s="13" t="s">
        <v>40</v>
      </c>
      <c r="C27" s="28">
        <v>0</v>
      </c>
      <c r="D27" s="50">
        <f t="shared" si="0"/>
        <v>0</v>
      </c>
      <c r="E27" s="28">
        <v>0</v>
      </c>
      <c r="F27" s="47">
        <f t="shared" ref="F27" si="17">E27/E$35*100</f>
        <v>0</v>
      </c>
      <c r="G27" s="28">
        <v>1</v>
      </c>
      <c r="H27" s="50">
        <f t="shared" si="1"/>
        <v>2.0507772445756941E-3</v>
      </c>
      <c r="I27" s="28">
        <v>200</v>
      </c>
      <c r="J27" s="47">
        <f t="shared" ref="J27:J28" si="18">I27/I$35*100</f>
        <v>1.8425219519216927E-4</v>
      </c>
    </row>
    <row r="28" spans="1:10" x14ac:dyDescent="0.25">
      <c r="A28" s="33" t="s">
        <v>17</v>
      </c>
      <c r="B28" s="13" t="s">
        <v>41</v>
      </c>
      <c r="C28" s="28">
        <v>157</v>
      </c>
      <c r="D28" s="50">
        <f t="shared" si="0"/>
        <v>0.35746812386156646</v>
      </c>
      <c r="E28" s="28">
        <v>67487</v>
      </c>
      <c r="F28" s="47">
        <f t="shared" ref="F28" si="19">E28/E$35*100</f>
        <v>7.00021615645159E-2</v>
      </c>
      <c r="G28" s="28">
        <v>191</v>
      </c>
      <c r="H28" s="50">
        <f t="shared" si="1"/>
        <v>0.39169845371395762</v>
      </c>
      <c r="I28" s="28">
        <v>98362</v>
      </c>
      <c r="J28" s="47">
        <f t="shared" si="18"/>
        <v>9.061707211746077E-2</v>
      </c>
    </row>
    <row r="29" spans="1:10" x14ac:dyDescent="0.25">
      <c r="A29" s="34" t="s">
        <v>23</v>
      </c>
      <c r="B29" s="7" t="s">
        <v>42</v>
      </c>
      <c r="C29" s="29">
        <f>SUM(C11:C28)</f>
        <v>38352</v>
      </c>
      <c r="D29" s="51">
        <f t="shared" si="0"/>
        <v>87.322404371584696</v>
      </c>
      <c r="E29" s="29">
        <f>SUM(E11:E28)</f>
        <v>66598309</v>
      </c>
      <c r="F29" s="48">
        <f>E29/E$35*100</f>
        <v>69.080350090262613</v>
      </c>
      <c r="G29" s="29">
        <f>SUM(G11:G28)</f>
        <v>42994</v>
      </c>
      <c r="H29" s="51">
        <f t="shared" si="1"/>
        <v>88.171116853287401</v>
      </c>
      <c r="I29" s="29">
        <f>SUM(I11:I28)</f>
        <v>77192582</v>
      </c>
      <c r="J29" s="48">
        <f>I29/I$35*100</f>
        <v>71.114513430257659</v>
      </c>
    </row>
    <row r="30" spans="1:10" x14ac:dyDescent="0.25">
      <c r="A30" s="35" t="s">
        <v>22</v>
      </c>
      <c r="B30" s="5" t="s">
        <v>43</v>
      </c>
      <c r="C30" s="28">
        <v>4671</v>
      </c>
      <c r="D30" s="50">
        <f t="shared" si="0"/>
        <v>10.635245901639344</v>
      </c>
      <c r="E30" s="28">
        <v>28794064</v>
      </c>
      <c r="F30" s="47">
        <f>E30/E$35*100</f>
        <v>29.867185090862101</v>
      </c>
      <c r="G30" s="28">
        <v>4927</v>
      </c>
      <c r="H30" s="50">
        <f t="shared" si="1"/>
        <v>10.104179484024446</v>
      </c>
      <c r="I30" s="28">
        <v>30117866</v>
      </c>
      <c r="J30" s="47">
        <f>I30/I$35*100</f>
        <v>27.746414625017994</v>
      </c>
    </row>
    <row r="31" spans="1:10" x14ac:dyDescent="0.25">
      <c r="A31" s="35" t="s">
        <v>20</v>
      </c>
      <c r="B31" s="6" t="s">
        <v>44</v>
      </c>
      <c r="C31" s="28">
        <v>20</v>
      </c>
      <c r="D31" s="50">
        <f t="shared" si="0"/>
        <v>4.553734061930783E-2</v>
      </c>
      <c r="E31" s="28">
        <v>78175</v>
      </c>
      <c r="F31" s="47">
        <f t="shared" ref="F31" si="20">E31/E$35*100</f>
        <v>8.1088490824988965E-2</v>
      </c>
      <c r="G31" s="28">
        <v>25</v>
      </c>
      <c r="H31" s="50">
        <f t="shared" si="1"/>
        <v>5.1269431114392354E-2</v>
      </c>
      <c r="I31" s="28">
        <v>105060</v>
      </c>
      <c r="J31" s="47">
        <f t="shared" ref="J31:J33" si="21">I31/I$35*100</f>
        <v>9.6787678134446525E-2</v>
      </c>
    </row>
    <row r="32" spans="1:10" x14ac:dyDescent="0.25">
      <c r="A32" s="35" t="s">
        <v>21</v>
      </c>
      <c r="B32" s="16" t="s">
        <v>45</v>
      </c>
      <c r="C32" s="28">
        <v>877</v>
      </c>
      <c r="D32" s="50">
        <f t="shared" si="0"/>
        <v>1.9968123861566485</v>
      </c>
      <c r="E32" s="28">
        <v>936475</v>
      </c>
      <c r="F32" s="47">
        <f t="shared" ref="F32" si="22">E32/E$35*100</f>
        <v>0.9713763280502915</v>
      </c>
      <c r="G32" s="28">
        <v>816</v>
      </c>
      <c r="H32" s="50">
        <f t="shared" si="1"/>
        <v>1.6734342315737665</v>
      </c>
      <c r="I32" s="28">
        <v>1131367</v>
      </c>
      <c r="J32" s="47">
        <f t="shared" si="21"/>
        <v>1.0422842665898948</v>
      </c>
    </row>
    <row r="33" spans="1:10" ht="15.75" customHeight="1" x14ac:dyDescent="0.25">
      <c r="A33" s="36" t="s">
        <v>19</v>
      </c>
      <c r="B33" s="16" t="s">
        <v>46</v>
      </c>
      <c r="C33" s="28">
        <v>0</v>
      </c>
      <c r="D33" s="50">
        <f t="shared" si="0"/>
        <v>0</v>
      </c>
      <c r="E33" s="28">
        <v>0</v>
      </c>
      <c r="F33" s="47">
        <f t="shared" ref="F33" si="23">E33/E$35*100</f>
        <v>0</v>
      </c>
      <c r="G33" s="28">
        <v>0</v>
      </c>
      <c r="H33" s="50">
        <f t="shared" si="1"/>
        <v>0</v>
      </c>
      <c r="I33" s="28">
        <v>0</v>
      </c>
      <c r="J33" s="47">
        <f t="shared" si="21"/>
        <v>0</v>
      </c>
    </row>
    <row r="34" spans="1:10" x14ac:dyDescent="0.25">
      <c r="A34" s="37" t="s">
        <v>18</v>
      </c>
      <c r="B34" s="8" t="s">
        <v>47</v>
      </c>
      <c r="C34" s="30">
        <f>SUM(C30:C33)</f>
        <v>5568</v>
      </c>
      <c r="D34" s="2">
        <f t="shared" si="0"/>
        <v>12.6775956284153</v>
      </c>
      <c r="E34" s="31">
        <f>SUM(E30:E33)</f>
        <v>29808714</v>
      </c>
      <c r="F34" s="46">
        <f>E34/E$35*100</f>
        <v>30.919649909737384</v>
      </c>
      <c r="G34" s="30">
        <f>SUM(G30:G33)</f>
        <v>5768</v>
      </c>
      <c r="H34" s="2">
        <f t="shared" si="1"/>
        <v>11.828883146712604</v>
      </c>
      <c r="I34" s="31">
        <f>SUM(I30:I33)</f>
        <v>31354293</v>
      </c>
      <c r="J34" s="46">
        <f>I34/I$35*100</f>
        <v>28.885486569742337</v>
      </c>
    </row>
    <row r="35" spans="1:10" x14ac:dyDescent="0.25">
      <c r="A35" s="17" t="s">
        <v>24</v>
      </c>
      <c r="B35" s="18" t="s">
        <v>48</v>
      </c>
      <c r="C35" s="55">
        <f>C29+C34</f>
        <v>43920</v>
      </c>
      <c r="D35" s="56">
        <f t="shared" ref="D35:J35" si="24">D29+D34</f>
        <v>100</v>
      </c>
      <c r="E35" s="55">
        <f>E29+E34</f>
        <v>96407023</v>
      </c>
      <c r="F35" s="57">
        <f t="shared" si="24"/>
        <v>100</v>
      </c>
      <c r="G35" s="55">
        <f>G29+G34</f>
        <v>48762</v>
      </c>
      <c r="H35" s="56">
        <f t="shared" si="24"/>
        <v>100</v>
      </c>
      <c r="I35" s="55">
        <f t="shared" si="24"/>
        <v>108546875</v>
      </c>
      <c r="J35" s="57">
        <f t="shared" si="24"/>
        <v>100</v>
      </c>
    </row>
    <row r="38" spans="1:10" x14ac:dyDescent="0.25">
      <c r="A38" t="s">
        <v>61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osiguranja&amp;RMjesečno izvješće</oddHeader>
    <oddFooter xml:space="preserve">&amp;CU izvješće su uključeni podatci zaključno s 30.04.2024. godine. </oddFooter>
  </headerFooter>
  <ignoredErrors>
    <ignoredError sqref="A11:A28 A34" numberStoredAsText="1"/>
    <ignoredError sqref="A29:A30 A35" twoDigitTextYear="1" numberStoredAsText="1"/>
    <ignoredError sqref="F29 F34 D29 D34" formula="1"/>
    <ignoredError sqref="H11:H28 H35 J11:J35" evalError="1"/>
    <ignoredError sqref="H29:H34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55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1" t="s">
        <v>49</v>
      </c>
      <c r="B9" s="61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42" t="s">
        <v>50</v>
      </c>
    </row>
    <row r="10" spans="1:12" ht="31.5" customHeight="1" thickBot="1" x14ac:dyDescent="0.3">
      <c r="A10" s="43"/>
      <c r="B10" s="62"/>
      <c r="C10" s="58" t="s">
        <v>56</v>
      </c>
      <c r="D10" s="58" t="s">
        <v>25</v>
      </c>
      <c r="E10" s="58" t="s">
        <v>56</v>
      </c>
      <c r="F10" s="58" t="s">
        <v>25</v>
      </c>
      <c r="G10" s="58" t="s">
        <v>57</v>
      </c>
      <c r="H10" s="58" t="s">
        <v>25</v>
      </c>
      <c r="I10" s="58" t="s">
        <v>57</v>
      </c>
      <c r="J10" s="59" t="s">
        <v>25</v>
      </c>
    </row>
    <row r="11" spans="1:12" x14ac:dyDescent="0.25">
      <c r="A11" s="33" t="s">
        <v>0</v>
      </c>
      <c r="B11" s="13" t="s">
        <v>27</v>
      </c>
      <c r="C11" s="28">
        <v>2022</v>
      </c>
      <c r="D11" s="50">
        <f>C11/C$35*100</f>
        <v>17.571912748761623</v>
      </c>
      <c r="E11" s="28">
        <v>2500929.2700000005</v>
      </c>
      <c r="F11" s="47">
        <f>E11/E$35*100</f>
        <v>7.4839927299390183</v>
      </c>
      <c r="G11" s="28">
        <v>2339</v>
      </c>
      <c r="H11" s="50">
        <f>G11/G$35*100</f>
        <v>18.544358994688022</v>
      </c>
      <c r="I11" s="28">
        <v>2946886.1700000004</v>
      </c>
      <c r="J11" s="47">
        <f>I11/I$35*100</f>
        <v>8.0046000440471001</v>
      </c>
    </row>
    <row r="12" spans="1:12" x14ac:dyDescent="0.25">
      <c r="A12" s="33" t="s">
        <v>1</v>
      </c>
      <c r="B12" s="13" t="s">
        <v>28</v>
      </c>
      <c r="C12" s="28">
        <v>294</v>
      </c>
      <c r="D12" s="50">
        <f>C12/C$35*100</f>
        <v>2.5549665421048058</v>
      </c>
      <c r="E12" s="28">
        <v>175264.59000000003</v>
      </c>
      <c r="F12" s="47">
        <f>E12/E$35*100</f>
        <v>0.52447661479676411</v>
      </c>
      <c r="G12" s="28">
        <v>296</v>
      </c>
      <c r="H12" s="50">
        <f>G12/G$35*100</f>
        <v>2.346785063030207</v>
      </c>
      <c r="I12" s="28">
        <v>267558.47000000003</v>
      </c>
      <c r="J12" s="47">
        <f>I12/I$35*100</f>
        <v>0.72676663338753089</v>
      </c>
      <c r="L12" s="1"/>
    </row>
    <row r="13" spans="1:12" x14ac:dyDescent="0.25">
      <c r="A13" s="33" t="s">
        <v>2</v>
      </c>
      <c r="B13" s="13" t="s">
        <v>29</v>
      </c>
      <c r="C13" s="28">
        <v>2032</v>
      </c>
      <c r="D13" s="50">
        <f t="shared" ref="D13:D28" si="0">C13/C$35*100</f>
        <v>17.65881637264274</v>
      </c>
      <c r="E13" s="28">
        <v>4307777.24</v>
      </c>
      <c r="F13" s="47">
        <f t="shared" ref="F13:F28" si="1">E13/E$35*100</f>
        <v>12.890957746420698</v>
      </c>
      <c r="G13" s="28">
        <v>2021</v>
      </c>
      <c r="H13" s="50">
        <f t="shared" ref="H13:J28" si="2">G13/G$35*100</f>
        <v>16.023150717513676</v>
      </c>
      <c r="I13" s="28">
        <v>4644904.1100000003</v>
      </c>
      <c r="J13" s="47">
        <f t="shared" si="2"/>
        <v>12.616910697809736</v>
      </c>
    </row>
    <row r="14" spans="1:12" x14ac:dyDescent="0.25">
      <c r="A14" s="33" t="s">
        <v>3</v>
      </c>
      <c r="B14" s="13" t="s">
        <v>30</v>
      </c>
      <c r="C14" s="28">
        <v>0</v>
      </c>
      <c r="D14" s="50">
        <f t="shared" si="0"/>
        <v>0</v>
      </c>
      <c r="E14" s="28">
        <v>0</v>
      </c>
      <c r="F14" s="47">
        <f t="shared" si="1"/>
        <v>0</v>
      </c>
      <c r="G14" s="28">
        <v>2</v>
      </c>
      <c r="H14" s="50">
        <f t="shared" si="2"/>
        <v>1.5856655831285184E-2</v>
      </c>
      <c r="I14" s="28">
        <v>434.58</v>
      </c>
      <c r="J14" s="47">
        <f t="shared" si="2"/>
        <v>1.180445693001433E-3</v>
      </c>
    </row>
    <row r="15" spans="1:12" x14ac:dyDescent="0.25">
      <c r="A15" s="33" t="s">
        <v>4</v>
      </c>
      <c r="B15" s="13" t="s">
        <v>31</v>
      </c>
      <c r="C15" s="28">
        <v>0</v>
      </c>
      <c r="D15" s="50">
        <f t="shared" si="0"/>
        <v>0</v>
      </c>
      <c r="E15" s="28">
        <v>0</v>
      </c>
      <c r="F15" s="47">
        <f t="shared" si="1"/>
        <v>0</v>
      </c>
      <c r="G15" s="28">
        <v>0</v>
      </c>
      <c r="H15" s="50">
        <f t="shared" si="2"/>
        <v>0</v>
      </c>
      <c r="I15" s="28">
        <v>0</v>
      </c>
      <c r="J15" s="47">
        <f t="shared" si="2"/>
        <v>0</v>
      </c>
    </row>
    <row r="16" spans="1:12" x14ac:dyDescent="0.25">
      <c r="A16" s="33" t="s">
        <v>5</v>
      </c>
      <c r="B16" s="13" t="s">
        <v>32</v>
      </c>
      <c r="C16" s="28">
        <v>1</v>
      </c>
      <c r="D16" s="50">
        <f t="shared" si="0"/>
        <v>8.6903623881115846E-3</v>
      </c>
      <c r="E16" s="28">
        <v>163713.06</v>
      </c>
      <c r="F16" s="47">
        <f t="shared" si="1"/>
        <v>0.48990883730033274</v>
      </c>
      <c r="G16" s="28">
        <v>0</v>
      </c>
      <c r="H16" s="50">
        <f t="shared" si="2"/>
        <v>0</v>
      </c>
      <c r="I16" s="28">
        <v>0</v>
      </c>
      <c r="J16" s="47">
        <f t="shared" si="2"/>
        <v>0</v>
      </c>
    </row>
    <row r="17" spans="1:10" x14ac:dyDescent="0.25">
      <c r="A17" s="33" t="s">
        <v>6</v>
      </c>
      <c r="B17" s="13" t="s">
        <v>58</v>
      </c>
      <c r="C17" s="28">
        <v>9</v>
      </c>
      <c r="D17" s="50">
        <f t="shared" si="0"/>
        <v>7.8213261493004255E-2</v>
      </c>
      <c r="E17" s="28">
        <v>154369.38</v>
      </c>
      <c r="F17" s="47">
        <f t="shared" si="1"/>
        <v>0.4619480172844686</v>
      </c>
      <c r="G17" s="28">
        <v>5</v>
      </c>
      <c r="H17" s="50">
        <f t="shared" si="2"/>
        <v>3.9641639578212956E-2</v>
      </c>
      <c r="I17" s="28">
        <v>1608.5200000000002</v>
      </c>
      <c r="J17" s="47">
        <f t="shared" si="2"/>
        <v>4.3692082150735539E-3</v>
      </c>
    </row>
    <row r="18" spans="1:10" x14ac:dyDescent="0.25">
      <c r="A18" s="33" t="s">
        <v>7</v>
      </c>
      <c r="B18" s="13" t="s">
        <v>33</v>
      </c>
      <c r="C18" s="28">
        <v>109</v>
      </c>
      <c r="D18" s="50">
        <f t="shared" si="0"/>
        <v>0.94724950030416266</v>
      </c>
      <c r="E18" s="28">
        <v>1528628.2599999998</v>
      </c>
      <c r="F18" s="47">
        <f t="shared" si="1"/>
        <v>4.5743967739716709</v>
      </c>
      <c r="G18" s="28">
        <v>126</v>
      </c>
      <c r="H18" s="50">
        <f t="shared" si="2"/>
        <v>0.99896931737096639</v>
      </c>
      <c r="I18" s="28">
        <v>1523396.6600000001</v>
      </c>
      <c r="J18" s="47">
        <f t="shared" si="2"/>
        <v>4.1379884624919887</v>
      </c>
    </row>
    <row r="19" spans="1:10" x14ac:dyDescent="0.25">
      <c r="A19" s="33" t="s">
        <v>8</v>
      </c>
      <c r="B19" s="13" t="s">
        <v>34</v>
      </c>
      <c r="C19" s="28">
        <v>235</v>
      </c>
      <c r="D19" s="50">
        <f t="shared" si="0"/>
        <v>2.0422351612062224</v>
      </c>
      <c r="E19" s="28">
        <v>378879.71</v>
      </c>
      <c r="F19" s="47">
        <f t="shared" si="1"/>
        <v>1.1337917585975565</v>
      </c>
      <c r="G19" s="28">
        <v>333</v>
      </c>
      <c r="H19" s="50">
        <f t="shared" si="2"/>
        <v>2.6401331959089829</v>
      </c>
      <c r="I19" s="28">
        <v>711900.03999999992</v>
      </c>
      <c r="J19" s="47">
        <f t="shared" si="2"/>
        <v>1.9337275900077036</v>
      </c>
    </row>
    <row r="20" spans="1:10" s="19" customFormat="1" x14ac:dyDescent="0.25">
      <c r="A20" s="33" t="s">
        <v>9</v>
      </c>
      <c r="B20" s="13" t="s">
        <v>35</v>
      </c>
      <c r="C20" s="28">
        <v>5846</v>
      </c>
      <c r="D20" s="50">
        <f t="shared" si="0"/>
        <v>50.803858520900327</v>
      </c>
      <c r="E20" s="28">
        <v>18773020.600000005</v>
      </c>
      <c r="F20" s="47">
        <f>E20/E$35*100</f>
        <v>56.177978071885029</v>
      </c>
      <c r="G20" s="28">
        <v>6516</v>
      </c>
      <c r="H20" s="50">
        <f t="shared" si="2"/>
        <v>51.660984698327127</v>
      </c>
      <c r="I20" s="28">
        <v>21290169.780000001</v>
      </c>
      <c r="J20" s="47">
        <f t="shared" si="2"/>
        <v>57.830294123223034</v>
      </c>
    </row>
    <row r="21" spans="1:10" s="19" customFormat="1" x14ac:dyDescent="0.25">
      <c r="A21" s="33" t="s">
        <v>10</v>
      </c>
      <c r="B21" s="13" t="s">
        <v>36</v>
      </c>
      <c r="C21" s="28">
        <v>0</v>
      </c>
      <c r="D21" s="50">
        <f t="shared" si="0"/>
        <v>0</v>
      </c>
      <c r="E21" s="28">
        <v>0</v>
      </c>
      <c r="F21" s="47">
        <f t="shared" si="1"/>
        <v>0</v>
      </c>
      <c r="G21" s="28">
        <v>0</v>
      </c>
      <c r="H21" s="50">
        <f t="shared" si="2"/>
        <v>0</v>
      </c>
      <c r="I21" s="28">
        <v>0</v>
      </c>
      <c r="J21" s="47">
        <f t="shared" si="2"/>
        <v>0</v>
      </c>
    </row>
    <row r="22" spans="1:10" x14ac:dyDescent="0.25">
      <c r="A22" s="33" t="s">
        <v>11</v>
      </c>
      <c r="B22" s="13" t="s">
        <v>37</v>
      </c>
      <c r="C22" s="28">
        <v>0</v>
      </c>
      <c r="D22" s="50">
        <f t="shared" si="0"/>
        <v>0</v>
      </c>
      <c r="E22" s="28">
        <v>0</v>
      </c>
      <c r="F22" s="47">
        <f t="shared" si="1"/>
        <v>0</v>
      </c>
      <c r="G22" s="28">
        <v>0</v>
      </c>
      <c r="H22" s="50">
        <f t="shared" si="2"/>
        <v>0</v>
      </c>
      <c r="I22" s="28">
        <v>0</v>
      </c>
      <c r="J22" s="47">
        <f t="shared" si="2"/>
        <v>0</v>
      </c>
    </row>
    <row r="23" spans="1:10" x14ac:dyDescent="0.25">
      <c r="A23" s="33" t="s">
        <v>12</v>
      </c>
      <c r="B23" s="13" t="s">
        <v>38</v>
      </c>
      <c r="C23" s="28">
        <v>93</v>
      </c>
      <c r="D23" s="50">
        <f t="shared" si="0"/>
        <v>0.80820370209437731</v>
      </c>
      <c r="E23" s="28">
        <v>134450.25999999998</v>
      </c>
      <c r="F23" s="47">
        <f t="shared" si="1"/>
        <v>0.40234035422297665</v>
      </c>
      <c r="G23" s="28">
        <v>65</v>
      </c>
      <c r="H23" s="50">
        <f t="shared" si="2"/>
        <v>0.51534131451676846</v>
      </c>
      <c r="I23" s="28">
        <v>117604.76</v>
      </c>
      <c r="J23" s="47">
        <f t="shared" si="2"/>
        <v>0.31944873767423071</v>
      </c>
    </row>
    <row r="24" spans="1:10" x14ac:dyDescent="0.25">
      <c r="A24" s="33" t="s">
        <v>13</v>
      </c>
      <c r="B24" s="13" t="s">
        <v>39</v>
      </c>
      <c r="C24" s="28">
        <v>52</v>
      </c>
      <c r="D24" s="50">
        <f t="shared" si="0"/>
        <v>0.45189884418180237</v>
      </c>
      <c r="E24" s="28">
        <v>285939.96000000002</v>
      </c>
      <c r="F24" s="47">
        <f t="shared" si="1"/>
        <v>0.85567097298959327</v>
      </c>
      <c r="G24" s="28">
        <v>53</v>
      </c>
      <c r="H24" s="50">
        <f t="shared" si="2"/>
        <v>0.42020137952905728</v>
      </c>
      <c r="I24" s="28">
        <v>286464.62</v>
      </c>
      <c r="J24" s="47">
        <f t="shared" si="2"/>
        <v>0.77812123631159313</v>
      </c>
    </row>
    <row r="25" spans="1:10" x14ac:dyDescent="0.25">
      <c r="A25" s="33" t="s">
        <v>14</v>
      </c>
      <c r="B25" s="13" t="s">
        <v>59</v>
      </c>
      <c r="C25" s="28">
        <v>0</v>
      </c>
      <c r="D25" s="50">
        <f t="shared" si="0"/>
        <v>0</v>
      </c>
      <c r="E25" s="28">
        <v>0</v>
      </c>
      <c r="F25" s="47">
        <f t="shared" si="1"/>
        <v>0</v>
      </c>
      <c r="G25" s="28">
        <v>0</v>
      </c>
      <c r="H25" s="50">
        <f t="shared" si="2"/>
        <v>0</v>
      </c>
      <c r="I25" s="28">
        <v>0</v>
      </c>
      <c r="J25" s="47">
        <f t="shared" si="2"/>
        <v>0</v>
      </c>
    </row>
    <row r="26" spans="1:10" x14ac:dyDescent="0.25">
      <c r="A26" s="33" t="s">
        <v>15</v>
      </c>
      <c r="B26" s="13" t="s">
        <v>60</v>
      </c>
      <c r="C26" s="28">
        <v>23</v>
      </c>
      <c r="D26" s="50">
        <f t="shared" si="0"/>
        <v>0.19987833492656643</v>
      </c>
      <c r="E26" s="28">
        <v>17117.75</v>
      </c>
      <c r="F26" s="47">
        <f t="shared" si="1"/>
        <v>5.1224606025308976E-2</v>
      </c>
      <c r="G26" s="28">
        <v>20</v>
      </c>
      <c r="H26" s="50">
        <f t="shared" si="2"/>
        <v>0.15856655831285182</v>
      </c>
      <c r="I26" s="28">
        <v>10567.849999999999</v>
      </c>
      <c r="J26" s="47">
        <f t="shared" si="2"/>
        <v>2.870535463386532E-2</v>
      </c>
    </row>
    <row r="27" spans="1:10" x14ac:dyDescent="0.25">
      <c r="A27" s="33" t="s">
        <v>16</v>
      </c>
      <c r="B27" s="13" t="s">
        <v>40</v>
      </c>
      <c r="C27" s="28">
        <v>0</v>
      </c>
      <c r="D27" s="50">
        <f t="shared" si="0"/>
        <v>0</v>
      </c>
      <c r="E27" s="28">
        <v>0</v>
      </c>
      <c r="F27" s="47">
        <f t="shared" si="1"/>
        <v>0</v>
      </c>
      <c r="G27" s="28">
        <v>0</v>
      </c>
      <c r="H27" s="50">
        <f t="shared" si="2"/>
        <v>0</v>
      </c>
      <c r="I27" s="28">
        <v>0</v>
      </c>
      <c r="J27" s="47">
        <f t="shared" si="2"/>
        <v>0</v>
      </c>
    </row>
    <row r="28" spans="1:10" x14ac:dyDescent="0.25">
      <c r="A28" s="33" t="s">
        <v>17</v>
      </c>
      <c r="B28" s="13" t="s">
        <v>41</v>
      </c>
      <c r="C28" s="28">
        <v>7</v>
      </c>
      <c r="D28" s="50">
        <f t="shared" si="0"/>
        <v>6.0832536716781085E-2</v>
      </c>
      <c r="E28" s="28">
        <v>949.32</v>
      </c>
      <c r="F28" s="47">
        <f t="shared" si="1"/>
        <v>2.8408256337396167E-3</v>
      </c>
      <c r="G28" s="28">
        <v>22</v>
      </c>
      <c r="H28" s="50">
        <f t="shared" si="2"/>
        <v>0.174423214144137</v>
      </c>
      <c r="I28" s="28">
        <v>7752.01</v>
      </c>
      <c r="J28" s="47">
        <f t="shared" si="2"/>
        <v>2.1056714106963133E-2</v>
      </c>
    </row>
    <row r="29" spans="1:10" x14ac:dyDescent="0.25">
      <c r="A29" s="34" t="s">
        <v>23</v>
      </c>
      <c r="B29" s="7" t="s">
        <v>42</v>
      </c>
      <c r="C29" s="29">
        <f>SUM(C11:C28)</f>
        <v>10723</v>
      </c>
      <c r="D29" s="51">
        <f>C29/C$35*100</f>
        <v>93.186755887720523</v>
      </c>
      <c r="E29" s="23">
        <f>SUM(E11:E28)</f>
        <v>28421039.40000001</v>
      </c>
      <c r="F29" s="48">
        <f>E29/E$35*100</f>
        <v>85.049527309067159</v>
      </c>
      <c r="G29" s="29">
        <f>SUM(G11:G28)</f>
        <v>11798</v>
      </c>
      <c r="H29" s="51">
        <f>G29/G$35*100</f>
        <v>93.538412748751284</v>
      </c>
      <c r="I29" s="23">
        <f>SUM(I11:I28)+0.6</f>
        <v>31809248.170000009</v>
      </c>
      <c r="J29" s="48">
        <f>I29/I$35*100</f>
        <v>86.403170877376368</v>
      </c>
    </row>
    <row r="30" spans="1:10" x14ac:dyDescent="0.25">
      <c r="A30" s="35" t="s">
        <v>22</v>
      </c>
      <c r="B30" s="5" t="s">
        <v>43</v>
      </c>
      <c r="C30" s="28">
        <v>594</v>
      </c>
      <c r="D30" s="50">
        <f>C30/C$35*100</f>
        <v>5.1620752585382812</v>
      </c>
      <c r="E30" s="28">
        <v>4537932.4400000004</v>
      </c>
      <c r="F30" s="47">
        <f>E30/E$35*100</f>
        <v>13.579693675189153</v>
      </c>
      <c r="G30" s="28">
        <v>596</v>
      </c>
      <c r="H30" s="50">
        <f>G30/G$35*100</f>
        <v>4.7252834377229842</v>
      </c>
      <c r="I30" s="28">
        <v>4501829.8999999994</v>
      </c>
      <c r="J30" s="47">
        <f>I30/I$35*100</f>
        <v>12.228279525242925</v>
      </c>
    </row>
    <row r="31" spans="1:10" x14ac:dyDescent="0.25">
      <c r="A31" s="35" t="s">
        <v>20</v>
      </c>
      <c r="B31" s="6" t="s">
        <v>44</v>
      </c>
      <c r="C31" s="28">
        <v>1</v>
      </c>
      <c r="D31" s="50">
        <f>C31/C$35*100</f>
        <v>8.6903623881115846E-3</v>
      </c>
      <c r="E31" s="28">
        <v>11054.039999999999</v>
      </c>
      <c r="F31" s="47">
        <f>E31/E$35*100</f>
        <v>3.3079046252457625E-2</v>
      </c>
      <c r="G31" s="28">
        <v>1</v>
      </c>
      <c r="H31" s="50">
        <f>G31/G$35*100</f>
        <v>7.9283279156425919E-3</v>
      </c>
      <c r="I31" s="28">
        <v>12140.08</v>
      </c>
      <c r="J31" s="47">
        <f>I31/I$35*100</f>
        <v>3.2975988652705686E-2</v>
      </c>
    </row>
    <row r="32" spans="1:10" x14ac:dyDescent="0.25">
      <c r="A32" s="35" t="s">
        <v>21</v>
      </c>
      <c r="B32" s="16" t="s">
        <v>45</v>
      </c>
      <c r="C32" s="28">
        <v>189</v>
      </c>
      <c r="D32" s="50">
        <f t="shared" ref="D32:D33" si="3">C32/C$35*100</f>
        <v>1.6424784913530894</v>
      </c>
      <c r="E32" s="28">
        <v>447019.81</v>
      </c>
      <c r="F32" s="47">
        <f t="shared" ref="F32:F33" si="4">E32/E$35*100</f>
        <v>1.3376999694912284</v>
      </c>
      <c r="G32" s="28">
        <v>218</v>
      </c>
      <c r="H32" s="50">
        <f t="shared" ref="H32:J33" si="5">G32/G$35*100</f>
        <v>1.7283754856100848</v>
      </c>
      <c r="I32" s="28">
        <v>491690.2</v>
      </c>
      <c r="J32" s="47">
        <f t="shared" si="5"/>
        <v>1.3355736087279975</v>
      </c>
    </row>
    <row r="33" spans="1:10" ht="15.75" customHeight="1" x14ac:dyDescent="0.25">
      <c r="A33" s="36" t="s">
        <v>19</v>
      </c>
      <c r="B33" s="16" t="s">
        <v>46</v>
      </c>
      <c r="C33" s="28">
        <v>0</v>
      </c>
      <c r="D33" s="50">
        <f t="shared" si="3"/>
        <v>0</v>
      </c>
      <c r="E33" s="28">
        <v>0</v>
      </c>
      <c r="F33" s="47">
        <f t="shared" si="4"/>
        <v>0</v>
      </c>
      <c r="G33" s="28">
        <v>0</v>
      </c>
      <c r="H33" s="50">
        <f t="shared" si="5"/>
        <v>0</v>
      </c>
      <c r="I33" s="28">
        <v>0</v>
      </c>
      <c r="J33" s="47">
        <f t="shared" si="5"/>
        <v>0</v>
      </c>
    </row>
    <row r="34" spans="1:10" x14ac:dyDescent="0.25">
      <c r="A34" s="37" t="s">
        <v>18</v>
      </c>
      <c r="B34" s="8" t="s">
        <v>47</v>
      </c>
      <c r="C34" s="30">
        <f>SUM(C30:C33)</f>
        <v>784</v>
      </c>
      <c r="D34" s="51">
        <f>C34/C$35*100</f>
        <v>6.8132441122794818</v>
      </c>
      <c r="E34" s="31">
        <f>SUM(E30:E33)</f>
        <v>4996006.29</v>
      </c>
      <c r="F34" s="45">
        <f>E34/E$35*100</f>
        <v>14.950472690932838</v>
      </c>
      <c r="G34" s="30">
        <f>SUM(G30:G33)</f>
        <v>815</v>
      </c>
      <c r="H34" s="2">
        <f>G34/G$35*100</f>
        <v>6.4615872512487114</v>
      </c>
      <c r="I34" s="31">
        <f>SUM(I30:I33)</f>
        <v>5005660.18</v>
      </c>
      <c r="J34" s="45">
        <f>I34/I$35*100</f>
        <v>13.59682912262363</v>
      </c>
    </row>
    <row r="35" spans="1:10" x14ac:dyDescent="0.25">
      <c r="A35" s="17" t="s">
        <v>24</v>
      </c>
      <c r="B35" s="18" t="s">
        <v>48</v>
      </c>
      <c r="C35" s="55">
        <f>C29+C34</f>
        <v>11507</v>
      </c>
      <c r="D35" s="56">
        <v>100</v>
      </c>
      <c r="E35" s="55">
        <f>E29+E34</f>
        <v>33417045.690000009</v>
      </c>
      <c r="F35" s="44">
        <v>100</v>
      </c>
      <c r="G35" s="55">
        <f>G29+G34</f>
        <v>12613</v>
      </c>
      <c r="H35" s="56">
        <v>100</v>
      </c>
      <c r="I35" s="55">
        <f>I29+I34</f>
        <v>36814908.350000009</v>
      </c>
      <c r="J35" s="54">
        <v>100</v>
      </c>
    </row>
    <row r="38" spans="1:10" x14ac:dyDescent="0.25">
      <c r="A38" t="s">
        <v>62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A11:A28 A34" numberStoredAsText="1"/>
    <ignoredError sqref="A29:A30 A35" twoDigitTextYear="1" numberStoredAsText="1"/>
    <ignoredError sqref="E29 E34 G29 G34 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2024-07-15T09:37:23Z</dcterms:modified>
</cp:coreProperties>
</file>