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IV\Jezici\HR EVLADA 1X0724\"/>
    </mc:Choice>
  </mc:AlternateContent>
  <xr:revisionPtr revIDLastSave="0" documentId="13_ncr:1_{634CCF2F-D2F9-4009-867D-A10C585DC10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43" l="1"/>
  <c r="K13" i="43"/>
  <c r="K14" i="43"/>
  <c r="K15" i="43"/>
  <c r="K16" i="43"/>
  <c r="K17" i="43"/>
  <c r="K18" i="43"/>
  <c r="K19" i="43"/>
  <c r="K20" i="43"/>
  <c r="K21" i="43"/>
  <c r="K22" i="43"/>
  <c r="K23" i="43"/>
  <c r="K24" i="43"/>
  <c r="K11" i="43"/>
  <c r="K12" i="42"/>
  <c r="K13" i="42"/>
  <c r="K14" i="42"/>
  <c r="K15" i="42"/>
  <c r="K16" i="42"/>
  <c r="K17" i="42"/>
  <c r="K18" i="42"/>
  <c r="K19" i="42"/>
  <c r="K20" i="42"/>
  <c r="K21" i="42"/>
  <c r="K11" i="42"/>
  <c r="E25" i="43"/>
  <c r="C25" i="43" l="1"/>
  <c r="M11" i="42" l="1"/>
  <c r="C22" i="42"/>
  <c r="D11" i="42" s="1"/>
  <c r="I22" i="42" l="1"/>
  <c r="G25" i="43" l="1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1"/>
  <c r="K14" i="41"/>
  <c r="K15" i="41"/>
  <c r="K16" i="41"/>
  <c r="K19" i="41"/>
  <c r="K22" i="41"/>
  <c r="K29" i="41"/>
  <c r="K32" i="41"/>
  <c r="K33" i="41"/>
  <c r="K34" i="41"/>
  <c r="K11" i="4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20" i="42"/>
  <c r="G22" i="42"/>
  <c r="H21" i="42" s="1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M22" i="42" l="1"/>
  <c r="N12" i="42" s="1"/>
  <c r="M13" i="41"/>
  <c r="M25" i="43"/>
  <c r="N24" i="43" s="1"/>
  <c r="F36" i="41"/>
  <c r="D36" i="41"/>
  <c r="H36" i="41"/>
  <c r="J36" i="41"/>
  <c r="M12" i="41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1" i="41"/>
  <c r="K18" i="41"/>
  <c r="K36" i="41" s="1"/>
  <c r="L24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M36" i="41" l="1"/>
  <c r="N26" i="41" s="1"/>
  <c r="N20" i="43"/>
  <c r="N16" i="43"/>
  <c r="N12" i="43"/>
  <c r="N22" i="43"/>
  <c r="N18" i="43"/>
  <c r="N14" i="43"/>
  <c r="D22" i="42"/>
  <c r="F22" i="42"/>
  <c r="H22" i="42"/>
  <c r="L18" i="41"/>
  <c r="N23" i="43"/>
  <c r="N21" i="43"/>
  <c r="N19" i="43"/>
  <c r="N17" i="43"/>
  <c r="N15" i="43"/>
  <c r="N13" i="43"/>
  <c r="N11" i="43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15" i="41" l="1"/>
  <c r="L36" i="41"/>
  <c r="N34" i="41"/>
  <c r="N23" i="41"/>
  <c r="N20" i="41"/>
  <c r="N33" i="41"/>
  <c r="N28" i="41"/>
  <c r="N31" i="41"/>
  <c r="N19" i="41"/>
  <c r="N11" i="41"/>
  <c r="N32" i="41"/>
  <c r="N12" i="41"/>
  <c r="N14" i="41"/>
  <c r="N22" i="41"/>
  <c r="N30" i="41"/>
  <c r="N27" i="41"/>
  <c r="N35" i="41"/>
  <c r="N21" i="41"/>
  <c r="N17" i="41"/>
  <c r="N13" i="41"/>
  <c r="N29" i="41"/>
  <c r="N16" i="41"/>
  <c r="N25" i="41"/>
  <c r="N18" i="41"/>
  <c r="N24" i="41"/>
  <c r="N25" i="43"/>
  <c r="N22" i="42"/>
  <c r="L22" i="42"/>
  <c r="N36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<sst xmlns="http://schemas.openxmlformats.org/spreadsheetml/2006/main" count="178" uniqueCount="70">
  <si>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</si>
  <si>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</si>
  <si>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</si>
  <si>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</si>
  <si>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</si>
  <si>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</si>
  <si>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</si>
  <si>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</si>
  <si>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</si>
  <si>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</si>
  <si>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</si>
  <si>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</si>
  <si>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</si>
  <si>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</si>
  <si>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</si>
  <si>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</si>
  <si>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</si>
  <si>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</si>
  <si>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</si>
  <si>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</si>
  <si>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</si>
  <si>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</si>
  <si>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</si>
  <si>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</si>
  <si>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</si>
  <si>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</si>
  <si>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</si>
  <si>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</si>
  <si>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</si>
  <si>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</si>
  <si>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</si>
  <si>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</si>
  <si>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</si>
  <si>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</si>
  <si>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</si>
  <si>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</si>
  <si>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</si>
  <si>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</si>
  <si>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</si>
  <si>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</si>
  <si>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</si>
  <si>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</si>
  <si>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</si>
  <si>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</si>
  <si>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</si>
  <si>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</si>
  <si>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</si>
  <si>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Udio (%)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</si>
  <si>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</si>
  <si>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</si>
  <si>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</si>
  <si>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</si>
  <si>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</si>
  <si>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</si>
  <si>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</si>
  <si>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*ASA osiguranje d.d. je od 01.01.2023. godine počelo poslovati pod nazivom ASA Central osiguranje d.d.</t>
  </si>
  <si>
    <t>ASA Central osiguranje d.d.*</t>
  </si>
  <si>
    <t>Central osiguranje d.d.**</t>
  </si>
  <si>
    <t>**ASA osiguranje d.d. je od 01.01.2023. godine počelo poslovati pod nazivom ASA Central osiguranje d.d.</t>
  </si>
  <si>
    <t>ASA Central osiguranje d.d.**</t>
  </si>
  <si>
    <t>Central osiguranje d.d.***</t>
  </si>
  <si>
    <t>I-IV-2024</t>
  </si>
  <si>
    <t>Osiguravajuće društvo</t>
  </si>
  <si>
    <t>**Proces integriranja Central osiguranja d.d. društvu ASA osiguranje d.d je započet u 2022. godini.</t>
  </si>
  <si>
    <t>***Proces integriranja Central osiguranja d.d. društvu ASA osiguranje d.d je započet u 2022. godini.</t>
  </si>
  <si>
    <t>*Podatci su dati na osnovu nerevidiranih izvješća društava sa sjedištem u Federaciji Bosne i Hercegovine.</t>
  </si>
  <si>
    <t>*Podatci su dati na osnovu nerevidiranih izvješća društava sa sjedištem u Republici Srpskoj.</t>
  </si>
  <si>
    <t>BROJ I VRIJEDNOST ISPLAĆENIH ŠTETA PO OSIGURAVAJUĆIM DRUŠTVIMA U BOSNI I HERCEGOVINI</t>
  </si>
  <si>
    <t>BROJ I VRIJEDNOST ISPLAĆENIH ŠTETA PO OSIGURAVAJUĆIM DRUŠTVIMA U FEDERACIJI BOSNE I HERCEGOVINE*</t>
  </si>
  <si>
    <t>BROJ I VRIJEDNOST ISPLAĆENIH ŠTETA PO OSIGURAVAJUĆIM DRUŠTVIMA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</si>
</sst>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165" fontId="2" fillId="0" borderId="8" xfId="6" applyNumberFormat="1" applyFont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0" t="s">
        <v>67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0" t="s">
        <v>62</v>
      </c>
      <c r="C8" s="75" t="s">
        <v>51</v>
      </c>
      <c r="D8" s="75"/>
      <c r="E8" s="76"/>
      <c r="F8" s="76"/>
      <c r="G8" s="75" t="s">
        <v>52</v>
      </c>
      <c r="H8" s="75"/>
      <c r="I8" s="75"/>
      <c r="J8" s="75"/>
      <c r="K8" s="75" t="s">
        <v>53</v>
      </c>
      <c r="L8" s="75"/>
      <c r="M8" s="75"/>
      <c r="N8" s="77"/>
    </row>
    <row r="9" spans="1:14" ht="19.5" customHeight="1" x14ac:dyDescent="0.25">
      <c r="A9" s="5"/>
      <c r="B9" s="71"/>
      <c r="C9" s="73" t="s">
        <v>46</v>
      </c>
      <c r="D9" s="73"/>
      <c r="E9" s="73" t="s">
        <v>19</v>
      </c>
      <c r="F9" s="73"/>
      <c r="G9" s="73" t="s">
        <v>46</v>
      </c>
      <c r="H9" s="73"/>
      <c r="I9" s="73" t="s">
        <v>19</v>
      </c>
      <c r="J9" s="73"/>
      <c r="K9" s="73" t="s">
        <v>46</v>
      </c>
      <c r="L9" s="73"/>
      <c r="M9" s="73" t="s">
        <v>19</v>
      </c>
      <c r="N9" s="74"/>
    </row>
    <row r="10" spans="1:14" ht="18.75" customHeight="1" thickBot="1" x14ac:dyDescent="0.3">
      <c r="A10" s="6"/>
      <c r="B10" s="72"/>
      <c r="C10" s="48" t="s">
        <v>61</v>
      </c>
      <c r="D10" s="53" t="s">
        <v>47</v>
      </c>
      <c r="E10" s="48" t="s">
        <v>61</v>
      </c>
      <c r="F10" s="7" t="s">
        <v>47</v>
      </c>
      <c r="G10" s="48" t="s">
        <v>61</v>
      </c>
      <c r="H10" s="53" t="s">
        <v>47</v>
      </c>
      <c r="I10" s="48" t="s">
        <v>61</v>
      </c>
      <c r="J10" s="7" t="s">
        <v>47</v>
      </c>
      <c r="K10" s="48" t="s">
        <v>61</v>
      </c>
      <c r="L10" s="53" t="s">
        <v>47</v>
      </c>
      <c r="M10" s="48" t="s">
        <v>61</v>
      </c>
      <c r="N10" s="11" t="s">
        <v>47</v>
      </c>
    </row>
    <row r="11" spans="1:14" x14ac:dyDescent="0.25">
      <c r="A11" s="42" t="s">
        <v>21</v>
      </c>
      <c r="B11" s="8" t="s">
        <v>48</v>
      </c>
      <c r="C11" s="50">
        <f>FBiH!C11</f>
        <v>7026</v>
      </c>
      <c r="D11" s="31">
        <f t="shared" ref="D11:D23" si="0">C11/C$36*100</f>
        <v>12.823039859833552</v>
      </c>
      <c r="E11" s="50">
        <f>FBiH!E11</f>
        <v>14125195</v>
      </c>
      <c r="F11" s="31">
        <f t="shared" ref="F11:F23" si="1">E11/E$36*100</f>
        <v>12.958676864540294</v>
      </c>
      <c r="G11" s="50">
        <f>FBiH!G11</f>
        <v>155</v>
      </c>
      <c r="H11" s="65">
        <f t="shared" ref="H11:H23" si="2">G11/G$36*100</f>
        <v>2.354549597447972</v>
      </c>
      <c r="I11" s="50">
        <f>FBiH!I11</f>
        <v>1278352</v>
      </c>
      <c r="J11" s="31">
        <f t="shared" ref="J11:J23" si="3">I11/I$36*100</f>
        <v>3.5158241092102527</v>
      </c>
      <c r="K11" s="50">
        <f>FBiH!K11</f>
        <v>7181</v>
      </c>
      <c r="L11" s="65">
        <f t="shared" ref="L11:L23" si="4">K11/K$36*100</f>
        <v>11.700203665987779</v>
      </c>
      <c r="M11" s="50">
        <f>FBiH!M11</f>
        <v>15403547</v>
      </c>
      <c r="N11" s="31">
        <f t="shared" ref="N11:N23" si="5">M11/M$36*100</f>
        <v>10.596696392034358</v>
      </c>
    </row>
    <row r="12" spans="1:14" x14ac:dyDescent="0.25">
      <c r="A12" s="42" t="s">
        <v>22</v>
      </c>
      <c r="B12" s="69" t="s">
        <v>56</v>
      </c>
      <c r="C12" s="49">
        <f>FBiH!C12</f>
        <v>10359</v>
      </c>
      <c r="D12" s="31">
        <f t="shared" si="0"/>
        <v>18.906044678055189</v>
      </c>
      <c r="E12" s="49">
        <f>FBiH!E12</f>
        <v>19303883</v>
      </c>
      <c r="F12" s="31">
        <f t="shared" si="1"/>
        <v>17.709686983287149</v>
      </c>
      <c r="G12" s="49">
        <f>FBiH!G12</f>
        <v>0</v>
      </c>
      <c r="H12" s="65">
        <f t="shared" si="2"/>
        <v>0</v>
      </c>
      <c r="I12" s="49">
        <f>FBiH!I12</f>
        <v>0</v>
      </c>
      <c r="J12" s="31">
        <f t="shared" si="3"/>
        <v>0</v>
      </c>
      <c r="K12" s="49">
        <f>FBiH!K12</f>
        <v>10359</v>
      </c>
      <c r="L12" s="65">
        <f t="shared" si="4"/>
        <v>16.878207739307534</v>
      </c>
      <c r="M12" s="49">
        <f>FBiH!M12</f>
        <v>19303883</v>
      </c>
      <c r="N12" s="31">
        <f t="shared" si="5"/>
        <v>13.279888543746022</v>
      </c>
    </row>
    <row r="13" spans="1:14" x14ac:dyDescent="0.25">
      <c r="A13" s="42" t="s">
        <v>23</v>
      </c>
      <c r="B13" s="69" t="s">
        <v>8</v>
      </c>
      <c r="C13" s="49">
        <f>RS!C11</f>
        <v>663</v>
      </c>
      <c r="D13" s="31">
        <f t="shared" si="0"/>
        <v>1.2100306614104248</v>
      </c>
      <c r="E13" s="49">
        <f>RS!E11</f>
        <v>2070796.63</v>
      </c>
      <c r="F13" s="31">
        <f t="shared" si="1"/>
        <v>1.8997815166692571</v>
      </c>
      <c r="G13" s="49">
        <f>RS!G11</f>
        <v>0</v>
      </c>
      <c r="H13" s="65">
        <f t="shared" si="2"/>
        <v>0</v>
      </c>
      <c r="I13" s="49">
        <f>RS!I11</f>
        <v>0</v>
      </c>
      <c r="J13" s="31">
        <f t="shared" si="3"/>
        <v>0</v>
      </c>
      <c r="K13" s="49">
        <f>RS!K11</f>
        <v>663</v>
      </c>
      <c r="L13" s="65">
        <f t="shared" si="4"/>
        <v>1.0802443991853361</v>
      </c>
      <c r="M13" s="49">
        <f>RS!M11</f>
        <v>2070796.63</v>
      </c>
      <c r="N13" s="31">
        <f t="shared" si="5"/>
        <v>1.4245811810590059</v>
      </c>
    </row>
    <row r="14" spans="1:14" x14ac:dyDescent="0.25">
      <c r="A14" s="42" t="s">
        <v>24</v>
      </c>
      <c r="B14" s="69" t="s">
        <v>0</v>
      </c>
      <c r="C14" s="49">
        <f>FBiH!C13</f>
        <v>1196</v>
      </c>
      <c r="D14" s="31">
        <f t="shared" si="0"/>
        <v>2.1828004088188058</v>
      </c>
      <c r="E14" s="49">
        <f>FBiH!E13</f>
        <v>2909523</v>
      </c>
      <c r="F14" s="31">
        <f t="shared" si="1"/>
        <v>2.6692423281199211</v>
      </c>
      <c r="G14" s="49">
        <f>FBiH!G13</f>
        <v>0</v>
      </c>
      <c r="H14" s="65">
        <f t="shared" si="2"/>
        <v>0</v>
      </c>
      <c r="I14" s="49">
        <f>FBiH!I13</f>
        <v>0</v>
      </c>
      <c r="J14" s="31">
        <f t="shared" si="3"/>
        <v>0</v>
      </c>
      <c r="K14" s="49">
        <f>FBiH!K13</f>
        <v>1196</v>
      </c>
      <c r="L14" s="65">
        <f t="shared" si="4"/>
        <v>1.9486761710794296</v>
      </c>
      <c r="M14" s="49">
        <f>FBiH!M13</f>
        <v>2909523</v>
      </c>
      <c r="N14" s="31">
        <f t="shared" si="5"/>
        <v>2.0015735256717808</v>
      </c>
    </row>
    <row r="15" spans="1:14" x14ac:dyDescent="0.25">
      <c r="A15" s="42" t="s">
        <v>25</v>
      </c>
      <c r="B15" s="69" t="s">
        <v>57</v>
      </c>
      <c r="C15" s="49">
        <f>FBiH!C14</f>
        <v>0</v>
      </c>
      <c r="D15" s="31">
        <f t="shared" si="0"/>
        <v>0</v>
      </c>
      <c r="E15" s="49">
        <f>FBiH!E14</f>
        <v>0</v>
      </c>
      <c r="F15" s="31">
        <f t="shared" si="1"/>
        <v>0</v>
      </c>
      <c r="G15" s="49">
        <f>FBiH!G14</f>
        <v>0</v>
      </c>
      <c r="H15" s="65">
        <f t="shared" si="2"/>
        <v>0</v>
      </c>
      <c r="I15" s="49">
        <f>FBiH!I14</f>
        <v>0</v>
      </c>
      <c r="J15" s="31">
        <f t="shared" si="3"/>
        <v>0</v>
      </c>
      <c r="K15" s="49">
        <f>FBiH!K14</f>
        <v>0</v>
      </c>
      <c r="L15" s="65">
        <f t="shared" si="4"/>
        <v>0</v>
      </c>
      <c r="M15" s="49">
        <f>FBiH!M14</f>
        <v>0</v>
      </c>
      <c r="N15" s="31">
        <f t="shared" si="5"/>
        <v>0</v>
      </c>
    </row>
    <row r="16" spans="1:14" x14ac:dyDescent="0.25">
      <c r="A16" s="42" t="s">
        <v>26</v>
      </c>
      <c r="B16" s="8" t="s">
        <v>1</v>
      </c>
      <c r="C16" s="49">
        <f>FBiH!C15</f>
        <v>2536</v>
      </c>
      <c r="D16" s="31">
        <f t="shared" si="0"/>
        <v>4.6284129069937219</v>
      </c>
      <c r="E16" s="49">
        <f>FBiH!E15</f>
        <v>6488282</v>
      </c>
      <c r="F16" s="31">
        <f t="shared" si="1"/>
        <v>5.9524523267829741</v>
      </c>
      <c r="G16" s="49">
        <f>FBiH!G15</f>
        <v>180</v>
      </c>
      <c r="H16" s="65">
        <f t="shared" si="2"/>
        <v>2.7343156615524835</v>
      </c>
      <c r="I16" s="49">
        <f>FBiH!I15</f>
        <v>1527723</v>
      </c>
      <c r="J16" s="31">
        <f t="shared" si="3"/>
        <v>4.2016638262348831</v>
      </c>
      <c r="K16" s="49">
        <f>FBiH!K15</f>
        <v>2716</v>
      </c>
      <c r="L16" s="65">
        <f t="shared" si="4"/>
        <v>4.4252545824847251</v>
      </c>
      <c r="M16" s="49">
        <f>FBiH!M15</f>
        <v>8016005</v>
      </c>
      <c r="N16" s="31">
        <f t="shared" si="5"/>
        <v>5.5145202116129086</v>
      </c>
    </row>
    <row r="17" spans="1:14" x14ac:dyDescent="0.25">
      <c r="A17" s="42" t="s">
        <v>27</v>
      </c>
      <c r="B17" s="8" t="s">
        <v>9</v>
      </c>
      <c r="C17" s="49">
        <f>RS!C12</f>
        <v>1266</v>
      </c>
      <c r="D17" s="31">
        <f t="shared" si="0"/>
        <v>2.3105562855891373</v>
      </c>
      <c r="E17" s="49">
        <f>RS!E12</f>
        <v>3663876.45</v>
      </c>
      <c r="F17" s="31">
        <f t="shared" si="1"/>
        <v>3.3612980909041634</v>
      </c>
      <c r="G17" s="49">
        <f>RS!G12</f>
        <v>0</v>
      </c>
      <c r="H17" s="65">
        <f t="shared" si="2"/>
        <v>0</v>
      </c>
      <c r="I17" s="49">
        <f>RS!I12</f>
        <v>0</v>
      </c>
      <c r="J17" s="31">
        <f t="shared" si="3"/>
        <v>0</v>
      </c>
      <c r="K17" s="49">
        <f>RS!K12</f>
        <v>1266</v>
      </c>
      <c r="L17" s="65">
        <f t="shared" si="4"/>
        <v>2.0627291242362524</v>
      </c>
      <c r="M17" s="49">
        <f>RS!M12</f>
        <v>3663876.45</v>
      </c>
      <c r="N17" s="31">
        <f t="shared" si="5"/>
        <v>2.5205224717770949</v>
      </c>
    </row>
    <row r="18" spans="1:14" x14ac:dyDescent="0.25">
      <c r="A18" s="42" t="s">
        <v>28</v>
      </c>
      <c r="B18" s="8" t="s">
        <v>10</v>
      </c>
      <c r="C18" s="49">
        <f>RS!C13</f>
        <v>1896</v>
      </c>
      <c r="D18" s="31">
        <f t="shared" si="0"/>
        <v>3.46035917652212</v>
      </c>
      <c r="E18" s="49">
        <f>RS!E13</f>
        <v>5049433.9000000004</v>
      </c>
      <c r="F18" s="31">
        <f t="shared" si="1"/>
        <v>4.6324303670820459</v>
      </c>
      <c r="G18" s="49">
        <f>RS!G13</f>
        <v>0</v>
      </c>
      <c r="H18" s="65">
        <f t="shared" si="2"/>
        <v>0</v>
      </c>
      <c r="I18" s="49">
        <f>RS!I13</f>
        <v>0</v>
      </c>
      <c r="J18" s="31">
        <f t="shared" si="3"/>
        <v>0</v>
      </c>
      <c r="K18" s="49">
        <f>RS!K13</f>
        <v>1896</v>
      </c>
      <c r="L18" s="65">
        <f t="shared" si="4"/>
        <v>3.089205702647658</v>
      </c>
      <c r="M18" s="49">
        <f>RS!M13</f>
        <v>5049433.9000000004</v>
      </c>
      <c r="N18" s="31">
        <f t="shared" si="5"/>
        <v>3.4737010891027884</v>
      </c>
    </row>
    <row r="19" spans="1:14" x14ac:dyDescent="0.25">
      <c r="A19" s="42" t="s">
        <v>29</v>
      </c>
      <c r="B19" s="8" t="s">
        <v>2</v>
      </c>
      <c r="C19" s="49">
        <f>FBiH!C16</f>
        <v>4807</v>
      </c>
      <c r="D19" s="31">
        <f t="shared" si="0"/>
        <v>8.773178566214046</v>
      </c>
      <c r="E19" s="49">
        <f>FBiH!E16</f>
        <v>10032819</v>
      </c>
      <c r="F19" s="31">
        <f t="shared" si="1"/>
        <v>9.2042665224388269</v>
      </c>
      <c r="G19" s="49">
        <f>FBiH!G16</f>
        <v>0</v>
      </c>
      <c r="H19" s="65">
        <f t="shared" si="2"/>
        <v>0</v>
      </c>
      <c r="I19" s="49">
        <f>FBiH!I16</f>
        <v>0</v>
      </c>
      <c r="J19" s="31">
        <f t="shared" si="3"/>
        <v>0</v>
      </c>
      <c r="K19" s="49">
        <f>FBiH!K16</f>
        <v>4807</v>
      </c>
      <c r="L19" s="65">
        <f t="shared" si="4"/>
        <v>7.8321792260692469</v>
      </c>
      <c r="M19" s="49">
        <f>FBiH!M16</f>
        <v>10032819</v>
      </c>
      <c r="N19" s="31">
        <f t="shared" si="5"/>
        <v>6.9019646513386661</v>
      </c>
    </row>
    <row r="20" spans="1:14" x14ac:dyDescent="0.25">
      <c r="A20" s="42" t="s">
        <v>30</v>
      </c>
      <c r="B20" s="8" t="s">
        <v>18</v>
      </c>
      <c r="C20" s="49">
        <f>RS!C14</f>
        <v>384</v>
      </c>
      <c r="D20" s="31">
        <f t="shared" si="0"/>
        <v>0.70083223828296104</v>
      </c>
      <c r="E20" s="49">
        <f>RS!E14</f>
        <v>1443270.29</v>
      </c>
      <c r="F20" s="31">
        <f t="shared" si="1"/>
        <v>1.3240789466128688</v>
      </c>
      <c r="G20" s="49">
        <f>RS!G14</f>
        <v>0</v>
      </c>
      <c r="H20" s="65">
        <f t="shared" si="2"/>
        <v>0</v>
      </c>
      <c r="I20" s="49">
        <f>RS!I14</f>
        <v>0</v>
      </c>
      <c r="J20" s="31">
        <f t="shared" si="3"/>
        <v>0</v>
      </c>
      <c r="K20" s="49">
        <f>RS!K14</f>
        <v>384</v>
      </c>
      <c r="L20" s="65">
        <f t="shared" si="4"/>
        <v>0.62566191446028507</v>
      </c>
      <c r="M20" s="49">
        <f>RS!M14</f>
        <v>1443270.29</v>
      </c>
      <c r="N20" s="31">
        <f t="shared" si="5"/>
        <v>0.99288151454813511</v>
      </c>
    </row>
    <row r="21" spans="1:14" x14ac:dyDescent="0.25">
      <c r="A21" s="42" t="s">
        <v>31</v>
      </c>
      <c r="B21" s="8" t="s">
        <v>12</v>
      </c>
      <c r="C21" s="49">
        <f>RS!C15</f>
        <v>528</v>
      </c>
      <c r="D21" s="31">
        <f t="shared" si="0"/>
        <v>0.96364432763907137</v>
      </c>
      <c r="E21" s="49">
        <f>RS!E15</f>
        <v>1849823.83</v>
      </c>
      <c r="F21" s="31">
        <f t="shared" si="1"/>
        <v>1.6970575818101143</v>
      </c>
      <c r="G21" s="49">
        <f>RS!G15</f>
        <v>720</v>
      </c>
      <c r="H21" s="65">
        <f t="shared" si="2"/>
        <v>10.937262646209934</v>
      </c>
      <c r="I21" s="49">
        <f>RS!I15</f>
        <v>4457882.08</v>
      </c>
      <c r="J21" s="31">
        <f t="shared" si="3"/>
        <v>12.260417547655379</v>
      </c>
      <c r="K21" s="49">
        <f>RS!K15</f>
        <v>1248</v>
      </c>
      <c r="L21" s="65">
        <f t="shared" si="4"/>
        <v>2.033401221995927</v>
      </c>
      <c r="M21" s="49">
        <f>RS!M15</f>
        <v>6307705.9100000001</v>
      </c>
      <c r="N21" s="31">
        <f t="shared" si="5"/>
        <v>4.3393151238809349</v>
      </c>
    </row>
    <row r="22" spans="1:14" x14ac:dyDescent="0.25">
      <c r="A22" s="42" t="s">
        <v>32</v>
      </c>
      <c r="B22" s="8" t="s">
        <v>3</v>
      </c>
      <c r="C22" s="49">
        <f>FBiH!C17</f>
        <v>1707</v>
      </c>
      <c r="D22" s="31">
        <f t="shared" si="0"/>
        <v>3.1154183092422252</v>
      </c>
      <c r="E22" s="49">
        <f>FBiH!E17</f>
        <v>3402955</v>
      </c>
      <c r="F22" s="31">
        <f t="shared" si="1"/>
        <v>3.1219246339304849</v>
      </c>
      <c r="G22" s="49">
        <f>FBiH!G17</f>
        <v>805</v>
      </c>
      <c r="H22" s="65">
        <f t="shared" si="2"/>
        <v>12.228467264165275</v>
      </c>
      <c r="I22" s="49">
        <f>FBiH!I17</f>
        <v>7817632</v>
      </c>
      <c r="J22" s="31">
        <f t="shared" si="3"/>
        <v>21.500665749757161</v>
      </c>
      <c r="K22" s="49">
        <f>FBiH!K17</f>
        <v>2512</v>
      </c>
      <c r="L22" s="65">
        <f t="shared" si="4"/>
        <v>4.0928716904276987</v>
      </c>
      <c r="M22" s="49">
        <f>FBiH!M17</f>
        <v>11220587</v>
      </c>
      <c r="N22" s="31">
        <f t="shared" si="5"/>
        <v>7.7190762477893973</v>
      </c>
    </row>
    <row r="23" spans="1:14" x14ac:dyDescent="0.25">
      <c r="A23" s="42" t="s">
        <v>33</v>
      </c>
      <c r="B23" s="8" t="s">
        <v>13</v>
      </c>
      <c r="C23" s="49">
        <f>RS!C16</f>
        <v>263</v>
      </c>
      <c r="D23" s="31">
        <f t="shared" si="0"/>
        <v>0.47999707986567386</v>
      </c>
      <c r="E23" s="49">
        <f>RS!E16</f>
        <v>756260.64</v>
      </c>
      <c r="F23" s="31">
        <f t="shared" si="1"/>
        <v>0.69380544899595631</v>
      </c>
      <c r="G23" s="49">
        <f>RS!G16</f>
        <v>0</v>
      </c>
      <c r="H23" s="66">
        <f t="shared" si="2"/>
        <v>0</v>
      </c>
      <c r="I23" s="49">
        <f>RS!I16</f>
        <v>0</v>
      </c>
      <c r="J23" s="31">
        <f t="shared" si="3"/>
        <v>0</v>
      </c>
      <c r="K23" s="49">
        <f>RS!K16</f>
        <v>263</v>
      </c>
      <c r="L23" s="66">
        <f t="shared" si="4"/>
        <v>0.42851323828920573</v>
      </c>
      <c r="M23" s="49">
        <f>RS!M16</f>
        <v>756260.64</v>
      </c>
      <c r="N23" s="31">
        <f t="shared" si="5"/>
        <v>0.52026097595090237</v>
      </c>
    </row>
    <row r="24" spans="1:14" x14ac:dyDescent="0.25">
      <c r="A24" s="42" t="s">
        <v>34</v>
      </c>
      <c r="B24" s="8" t="s">
        <v>14</v>
      </c>
      <c r="C24" s="49">
        <f>RS!C17</f>
        <v>1062</v>
      </c>
      <c r="D24" s="31">
        <f t="shared" ref="D24:D35" si="6">C24/C$36*100</f>
        <v>1.9382391590013142</v>
      </c>
      <c r="E24" s="49">
        <f>RS!E17</f>
        <v>2690249.4699999997</v>
      </c>
      <c r="F24" s="31">
        <f t="shared" ref="F24:F35" si="7">E24/E$36*100</f>
        <v>2.4680773303823971</v>
      </c>
      <c r="G24" s="49">
        <f>RS!G17</f>
        <v>0</v>
      </c>
      <c r="H24" s="66">
        <f t="shared" ref="H24:H35" si="8">G24/G$36*100</f>
        <v>0</v>
      </c>
      <c r="I24" s="49">
        <f>RS!I17</f>
        <v>0</v>
      </c>
      <c r="J24" s="31">
        <f t="shared" ref="J24:J35" si="9">I24/I$36*100</f>
        <v>0</v>
      </c>
      <c r="K24" s="49">
        <f>RS!K17</f>
        <v>1062</v>
      </c>
      <c r="L24" s="66">
        <f t="shared" ref="L24:L35" si="10">K24/K$36*100</f>
        <v>1.7303462321792262</v>
      </c>
      <c r="M24" s="49">
        <f>RS!M17</f>
        <v>2690249.4699999997</v>
      </c>
      <c r="N24" s="31">
        <f t="shared" ref="N24:N35" si="11">M24/M$36*100</f>
        <v>1.8507267743216118</v>
      </c>
    </row>
    <row r="25" spans="1:14" x14ac:dyDescent="0.25">
      <c r="A25" s="42" t="s">
        <v>35</v>
      </c>
      <c r="B25" s="8" t="s">
        <v>15</v>
      </c>
      <c r="C25" s="49">
        <f>RS!C18</f>
        <v>539</v>
      </c>
      <c r="D25" s="31">
        <f t="shared" si="6"/>
        <v>0.98372025113155215</v>
      </c>
      <c r="E25" s="49">
        <f>RS!E18</f>
        <v>1778796.04</v>
      </c>
      <c r="F25" s="31">
        <f t="shared" si="7"/>
        <v>1.6318955660636114</v>
      </c>
      <c r="G25" s="49">
        <f>RS!G18</f>
        <v>0</v>
      </c>
      <c r="H25" s="66">
        <f t="shared" si="8"/>
        <v>0</v>
      </c>
      <c r="I25" s="49">
        <f>RS!I18</f>
        <v>0</v>
      </c>
      <c r="J25" s="31">
        <f t="shared" si="9"/>
        <v>0</v>
      </c>
      <c r="K25" s="49">
        <f>RS!K18</f>
        <v>539</v>
      </c>
      <c r="L25" s="66">
        <f t="shared" si="10"/>
        <v>0.8782077393075356</v>
      </c>
      <c r="M25" s="49">
        <f>RS!M18</f>
        <v>1778796.04</v>
      </c>
      <c r="N25" s="31">
        <f t="shared" si="11"/>
        <v>1.2237026692120332</v>
      </c>
    </row>
    <row r="26" spans="1:14" x14ac:dyDescent="0.25">
      <c r="A26" s="42" t="s">
        <v>36</v>
      </c>
      <c r="B26" s="8" t="s">
        <v>7</v>
      </c>
      <c r="C26" s="49">
        <f>RS!C19</f>
        <v>1477</v>
      </c>
      <c r="D26" s="31">
        <f t="shared" si="6"/>
        <v>2.6956489998539932</v>
      </c>
      <c r="E26" s="49">
        <f>RS!E19</f>
        <v>3409297.62</v>
      </c>
      <c r="F26" s="31">
        <f t="shared" si="7"/>
        <v>3.1277434536391384</v>
      </c>
      <c r="G26" s="49">
        <f>RS!G19</f>
        <v>0</v>
      </c>
      <c r="H26" s="66">
        <f t="shared" si="8"/>
        <v>0</v>
      </c>
      <c r="I26" s="49">
        <f>RS!I19</f>
        <v>0</v>
      </c>
      <c r="J26" s="31">
        <f t="shared" si="9"/>
        <v>0</v>
      </c>
      <c r="K26" s="49">
        <f>RS!K19</f>
        <v>1477</v>
      </c>
      <c r="L26" s="66">
        <f t="shared" si="10"/>
        <v>2.4065173116089613</v>
      </c>
      <c r="M26" s="49">
        <f>RS!M19</f>
        <v>3409297.62</v>
      </c>
      <c r="N26" s="31">
        <f t="shared" si="11"/>
        <v>2.3453878375691866</v>
      </c>
    </row>
    <row r="27" spans="1:14" x14ac:dyDescent="0.25">
      <c r="A27" s="42" t="s">
        <v>37</v>
      </c>
      <c r="B27" s="8" t="s">
        <v>11</v>
      </c>
      <c r="C27" s="49">
        <f>RS!C20</f>
        <v>483</v>
      </c>
      <c r="D27" s="31">
        <f t="shared" si="6"/>
        <v>0.88151554971528689</v>
      </c>
      <c r="E27" s="49">
        <f>RS!E20</f>
        <v>1411463.58</v>
      </c>
      <c r="F27" s="31">
        <f t="shared" si="7"/>
        <v>1.2948989687779335</v>
      </c>
      <c r="G27" s="49">
        <f>RS!G20</f>
        <v>0</v>
      </c>
      <c r="H27" s="66">
        <f t="shared" si="8"/>
        <v>0</v>
      </c>
      <c r="I27" s="49">
        <f>RS!I20</f>
        <v>0</v>
      </c>
      <c r="J27" s="31">
        <f t="shared" si="9"/>
        <v>0</v>
      </c>
      <c r="K27" s="49">
        <f>RS!K20</f>
        <v>483</v>
      </c>
      <c r="L27" s="66">
        <f t="shared" si="10"/>
        <v>0.78696537678207745</v>
      </c>
      <c r="M27" s="49">
        <f>RS!M20</f>
        <v>1411463.58</v>
      </c>
      <c r="N27" s="31">
        <f t="shared" si="11"/>
        <v>0.97100044721348278</v>
      </c>
    </row>
    <row r="28" spans="1:14" x14ac:dyDescent="0.25">
      <c r="A28" s="42" t="s">
        <v>38</v>
      </c>
      <c r="B28" s="8" t="s">
        <v>50</v>
      </c>
      <c r="C28" s="49">
        <f>RS!C21</f>
        <v>851</v>
      </c>
      <c r="D28" s="31">
        <f t="shared" si="6"/>
        <v>1.553146444736458</v>
      </c>
      <c r="E28" s="49">
        <f>RS!E21</f>
        <v>2413110.5300000003</v>
      </c>
      <c r="F28" s="31">
        <f t="shared" si="7"/>
        <v>2.2138256920835127</v>
      </c>
      <c r="G28" s="49">
        <f>RS!G21</f>
        <v>0</v>
      </c>
      <c r="H28" s="66">
        <f t="shared" si="8"/>
        <v>0</v>
      </c>
      <c r="I28" s="49">
        <f>RS!I21</f>
        <v>0</v>
      </c>
      <c r="J28" s="31">
        <f t="shared" si="9"/>
        <v>0</v>
      </c>
      <c r="K28" s="49">
        <f>RS!K21</f>
        <v>851</v>
      </c>
      <c r="L28" s="66">
        <f t="shared" si="10"/>
        <v>1.3865580448065173</v>
      </c>
      <c r="M28" s="49">
        <f>RS!M21</f>
        <v>2413110.5300000003</v>
      </c>
      <c r="N28" s="31">
        <f t="shared" si="11"/>
        <v>1.6600721669386358</v>
      </c>
    </row>
    <row r="29" spans="1:14" x14ac:dyDescent="0.25">
      <c r="A29" s="42" t="s">
        <v>39</v>
      </c>
      <c r="B29" s="8" t="s">
        <v>4</v>
      </c>
      <c r="C29" s="49">
        <f>FBiH!C18</f>
        <v>4072</v>
      </c>
      <c r="D29" s="31">
        <f t="shared" si="6"/>
        <v>7.4317418601255651</v>
      </c>
      <c r="E29" s="49">
        <f>FBiH!E18</f>
        <v>11074935</v>
      </c>
      <c r="F29" s="31">
        <f t="shared" si="7"/>
        <v>10.16032019103365</v>
      </c>
      <c r="G29" s="49">
        <f>FBiH!G18</f>
        <v>260</v>
      </c>
      <c r="H29" s="66">
        <f t="shared" si="8"/>
        <v>3.9495670666869209</v>
      </c>
      <c r="I29" s="49">
        <f>FBiH!I18</f>
        <v>1039588</v>
      </c>
      <c r="J29" s="31">
        <f t="shared" si="9"/>
        <v>2.8591565969667729</v>
      </c>
      <c r="K29" s="49">
        <f>FBiH!K18</f>
        <v>4332</v>
      </c>
      <c r="L29" s="66">
        <f t="shared" si="10"/>
        <v>7.0582484725050927</v>
      </c>
      <c r="M29" s="49">
        <f>FBiH!M18</f>
        <v>12114523</v>
      </c>
      <c r="N29" s="31">
        <f t="shared" si="11"/>
        <v>8.3340494345436955</v>
      </c>
    </row>
    <row r="30" spans="1:14" x14ac:dyDescent="0.25">
      <c r="A30" s="42" t="s">
        <v>40</v>
      </c>
      <c r="B30" s="8" t="s">
        <v>17</v>
      </c>
      <c r="C30" s="49">
        <f>RS!C22</f>
        <v>114</v>
      </c>
      <c r="D30" s="31">
        <f t="shared" si="6"/>
        <v>0.20805957074025405</v>
      </c>
      <c r="E30" s="49">
        <f>RS!E22</f>
        <v>289757.21999999997</v>
      </c>
      <c r="F30" s="31">
        <f t="shared" si="7"/>
        <v>0.26582784755520272</v>
      </c>
      <c r="G30" s="49">
        <f>RS!G22</f>
        <v>0</v>
      </c>
      <c r="H30" s="66">
        <f t="shared" si="8"/>
        <v>0</v>
      </c>
      <c r="I30" s="49">
        <f>RS!I22</f>
        <v>0</v>
      </c>
      <c r="J30" s="31">
        <f t="shared" si="9"/>
        <v>0</v>
      </c>
      <c r="K30" s="49">
        <f>RS!K22</f>
        <v>114</v>
      </c>
      <c r="L30" s="66">
        <f t="shared" si="10"/>
        <v>0.18574338085539716</v>
      </c>
      <c r="M30" s="49">
        <f>RS!M22</f>
        <v>289757.21999999997</v>
      </c>
      <c r="N30" s="31">
        <f t="shared" si="11"/>
        <v>0.19933521076281363</v>
      </c>
    </row>
    <row r="31" spans="1:14" x14ac:dyDescent="0.25">
      <c r="A31" s="42" t="s">
        <v>41</v>
      </c>
      <c r="B31" s="8" t="s">
        <v>16</v>
      </c>
      <c r="C31" s="49">
        <f>RS!C23</f>
        <v>753</v>
      </c>
      <c r="D31" s="31">
        <f t="shared" si="6"/>
        <v>1.3742882172579938</v>
      </c>
      <c r="E31" s="49">
        <f>RS!E23</f>
        <v>1935325.21</v>
      </c>
      <c r="F31" s="31">
        <f t="shared" si="7"/>
        <v>1.7754978974937046</v>
      </c>
      <c r="G31" s="49">
        <f>RS!G23</f>
        <v>0</v>
      </c>
      <c r="H31" s="66">
        <f t="shared" si="8"/>
        <v>0</v>
      </c>
      <c r="I31" s="49">
        <f>RS!I23</f>
        <v>0</v>
      </c>
      <c r="J31" s="31">
        <f t="shared" si="9"/>
        <v>0</v>
      </c>
      <c r="K31" s="49">
        <f>RS!K23</f>
        <v>753</v>
      </c>
      <c r="L31" s="66">
        <f t="shared" si="10"/>
        <v>1.2268839103869655</v>
      </c>
      <c r="M31" s="49">
        <f>RS!M23</f>
        <v>1935325.21</v>
      </c>
      <c r="N31" s="31">
        <f t="shared" si="11"/>
        <v>1.3313851459160762</v>
      </c>
    </row>
    <row r="32" spans="1:14" x14ac:dyDescent="0.25">
      <c r="A32" s="42" t="s">
        <v>42</v>
      </c>
      <c r="B32" s="8" t="s">
        <v>5</v>
      </c>
      <c r="C32" s="49">
        <f>FBiH!C19</f>
        <v>3910</v>
      </c>
      <c r="D32" s="31">
        <f t="shared" si="6"/>
        <v>7.136078259599941</v>
      </c>
      <c r="E32" s="49">
        <f>FBiH!E19</f>
        <v>5060921</v>
      </c>
      <c r="F32" s="31">
        <f t="shared" si="7"/>
        <v>4.642968813950259</v>
      </c>
      <c r="G32" s="49">
        <f>FBiH!G19</f>
        <v>1905</v>
      </c>
      <c r="H32" s="66">
        <f t="shared" si="8"/>
        <v>28.938174084763784</v>
      </c>
      <c r="I32" s="49">
        <f>FBiH!I19</f>
        <v>4090871</v>
      </c>
      <c r="J32" s="31">
        <f t="shared" si="9"/>
        <v>11.251034839753883</v>
      </c>
      <c r="K32" s="49">
        <f>FBiH!K19</f>
        <v>5815</v>
      </c>
      <c r="L32" s="66">
        <f t="shared" si="10"/>
        <v>9.4745417515274948</v>
      </c>
      <c r="M32" s="49">
        <f>FBiH!M19</f>
        <v>9151792</v>
      </c>
      <c r="N32" s="31">
        <f t="shared" si="11"/>
        <v>6.2958720655086067</v>
      </c>
    </row>
    <row r="33" spans="1:14" x14ac:dyDescent="0.25">
      <c r="A33" s="42" t="s">
        <v>43</v>
      </c>
      <c r="B33" s="8" t="s">
        <v>6</v>
      </c>
      <c r="C33" s="49">
        <f>FBiH!C20</f>
        <v>7185</v>
      </c>
      <c r="D33" s="31">
        <f t="shared" si="6"/>
        <v>13.11322820849759</v>
      </c>
      <c r="E33" s="49">
        <f>FBiH!E20</f>
        <v>4628404</v>
      </c>
      <c r="F33" s="31">
        <f t="shared" si="7"/>
        <v>4.2461708907059874</v>
      </c>
      <c r="G33" s="49">
        <f>FBiH!G20</f>
        <v>1224</v>
      </c>
      <c r="H33" s="66">
        <f t="shared" si="8"/>
        <v>18.59334649855689</v>
      </c>
      <c r="I33" s="49">
        <f>FBiH!I20</f>
        <v>8495448</v>
      </c>
      <c r="J33" s="31">
        <f t="shared" si="9"/>
        <v>23.3648485682676</v>
      </c>
      <c r="K33" s="49">
        <f>FBiH!K20</f>
        <v>8409</v>
      </c>
      <c r="L33" s="66">
        <f t="shared" si="10"/>
        <v>13.701018329938899</v>
      </c>
      <c r="M33" s="49">
        <f>FBiH!M20</f>
        <v>13123852</v>
      </c>
      <c r="N33" s="31">
        <f t="shared" si="11"/>
        <v>9.0284059339055407</v>
      </c>
    </row>
    <row r="34" spans="1:14" x14ac:dyDescent="0.25">
      <c r="A34" s="42" t="s">
        <v>44</v>
      </c>
      <c r="B34" s="8" t="s">
        <v>54</v>
      </c>
      <c r="C34" s="49">
        <f>FBiH!C21</f>
        <v>196</v>
      </c>
      <c r="D34" s="31">
        <f t="shared" si="6"/>
        <v>0.357716454956928</v>
      </c>
      <c r="E34" s="49">
        <f>FBiH!E21</f>
        <v>165666</v>
      </c>
      <c r="F34" s="31">
        <f t="shared" si="7"/>
        <v>0.1519846035004071</v>
      </c>
      <c r="G34" s="49">
        <f>FBiH!G21</f>
        <v>1239</v>
      </c>
      <c r="H34" s="66">
        <f t="shared" si="8"/>
        <v>18.821206137019598</v>
      </c>
      <c r="I34" s="49">
        <f>FBiH!I21</f>
        <v>7104679</v>
      </c>
      <c r="J34" s="31">
        <f t="shared" si="9"/>
        <v>19.539846393168542</v>
      </c>
      <c r="K34" s="49">
        <f>FBiH!K21</f>
        <v>1435</v>
      </c>
      <c r="L34" s="66">
        <f t="shared" si="10"/>
        <v>2.3380855397148679</v>
      </c>
      <c r="M34" s="49">
        <f>FBiH!M21</f>
        <v>7270345</v>
      </c>
      <c r="N34" s="31">
        <f t="shared" si="11"/>
        <v>5.0015518263647349</v>
      </c>
    </row>
    <row r="35" spans="1:14" x14ac:dyDescent="0.25">
      <c r="A35" s="42" t="s">
        <v>45</v>
      </c>
      <c r="B35" s="8" t="s">
        <v>20</v>
      </c>
      <c r="C35" s="49">
        <f>RS!C24</f>
        <v>1519</v>
      </c>
      <c r="D35" s="31">
        <f t="shared" si="6"/>
        <v>2.7723025259161922</v>
      </c>
      <c r="E35" s="49">
        <f>RS!E24</f>
        <v>3047786.16</v>
      </c>
      <c r="F35" s="31">
        <f t="shared" si="7"/>
        <v>2.7960871336401452</v>
      </c>
      <c r="G35" s="49">
        <f>RS!G24</f>
        <v>95</v>
      </c>
      <c r="H35" s="66">
        <f t="shared" si="8"/>
        <v>1.4431110435971441</v>
      </c>
      <c r="I35" s="49">
        <f>RS!I24</f>
        <v>547778.1</v>
      </c>
      <c r="J35" s="31">
        <f t="shared" si="9"/>
        <v>1.5065423689855257</v>
      </c>
      <c r="K35" s="49">
        <f>RS!K24</f>
        <v>1614</v>
      </c>
      <c r="L35" s="66">
        <f t="shared" si="10"/>
        <v>2.629735234215886</v>
      </c>
      <c r="M35" s="49">
        <f>RS!M24</f>
        <v>3595564.2600000002</v>
      </c>
      <c r="N35" s="31">
        <f t="shared" si="11"/>
        <v>2.473527871292871</v>
      </c>
    </row>
    <row r="36" spans="1:14" ht="15.75" thickBot="1" x14ac:dyDescent="0.3">
      <c r="A36" s="55"/>
      <c r="B36" s="56" t="s">
        <v>49</v>
      </c>
      <c r="C36" s="61">
        <f t="shared" ref="C36:N36" si="12">SUM(C11:C35)</f>
        <v>54792</v>
      </c>
      <c r="D36" s="57">
        <f t="shared" si="12"/>
        <v>100</v>
      </c>
      <c r="E36" s="61">
        <f t="shared" si="12"/>
        <v>109001830.56999999</v>
      </c>
      <c r="F36" s="57">
        <f t="shared" si="12"/>
        <v>100.00000000000001</v>
      </c>
      <c r="G36" s="61">
        <f t="shared" si="12"/>
        <v>6583</v>
      </c>
      <c r="H36" s="57">
        <f t="shared" si="12"/>
        <v>100.00000000000001</v>
      </c>
      <c r="I36" s="61">
        <f t="shared" si="12"/>
        <v>36359953.18</v>
      </c>
      <c r="J36" s="58">
        <f t="shared" si="12"/>
        <v>100</v>
      </c>
      <c r="K36" s="61">
        <f t="shared" si="12"/>
        <v>61375</v>
      </c>
      <c r="L36" s="57">
        <f t="shared" si="12"/>
        <v>100</v>
      </c>
      <c r="M36" s="61">
        <f>SUM(M11:M35)+1</f>
        <v>145361784.75</v>
      </c>
      <c r="N36" s="58">
        <f t="shared" si="12"/>
        <v>99.999999312061291</v>
      </c>
    </row>
    <row r="39" spans="1:14" x14ac:dyDescent="0.25">
      <c r="A39" t="s">
        <v>55</v>
      </c>
      <c r="B39" s="43"/>
    </row>
    <row r="40" spans="1:14" x14ac:dyDescent="0.25">
      <c r="A40" t="s">
        <v>63</v>
      </c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5"/>
      <c r="C42" s="9"/>
    </row>
    <row r="43" spans="1:14" x14ac:dyDescent="0.25">
      <c r="B43" s="45"/>
    </row>
    <row r="44" spans="1:14" x14ac:dyDescent="0.25">
      <c r="B44" s="45"/>
      <c r="C44" s="9"/>
      <c r="E44" s="37"/>
      <c r="F44" s="37"/>
    </row>
    <row r="45" spans="1:14" x14ac:dyDescent="0.25">
      <c r="B45" s="45"/>
      <c r="C45" s="9"/>
      <c r="D45" s="19"/>
      <c r="I45" s="9"/>
    </row>
    <row r="46" spans="1:14" x14ac:dyDescent="0.25">
      <c r="B46" s="45"/>
      <c r="C46" s="9"/>
      <c r="I46" s="9"/>
    </row>
    <row r="47" spans="1:14" x14ac:dyDescent="0.25">
      <c r="B47" s="45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7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E75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osiguranja&amp;RMjesečno izvješće</oddHeader>
    <oddFooter>&amp;CU izvješće su uključeni podatci zaključno s 30.04.2024. godine.</oddFooter>
  </headerFooter>
  <ignoredErrors>
    <ignoredError sqref="E11:M35 M36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9" t="s">
        <v>68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0" t="s">
        <v>62</v>
      </c>
      <c r="C8" s="75" t="s">
        <v>51</v>
      </c>
      <c r="D8" s="75"/>
      <c r="E8" s="76"/>
      <c r="F8" s="76"/>
      <c r="G8" s="75" t="s">
        <v>52</v>
      </c>
      <c r="H8" s="75"/>
      <c r="I8" s="75"/>
      <c r="J8" s="75"/>
      <c r="K8" s="75" t="s">
        <v>53</v>
      </c>
      <c r="L8" s="75"/>
      <c r="M8" s="75"/>
      <c r="N8" s="77"/>
    </row>
    <row r="9" spans="1:14" ht="19.5" customHeight="1" x14ac:dyDescent="0.25">
      <c r="A9" s="5"/>
      <c r="B9" s="71"/>
      <c r="C9" s="73" t="s">
        <v>46</v>
      </c>
      <c r="D9" s="73"/>
      <c r="E9" s="73" t="s">
        <v>19</v>
      </c>
      <c r="F9" s="73"/>
      <c r="G9" s="73" t="s">
        <v>46</v>
      </c>
      <c r="H9" s="73"/>
      <c r="I9" s="73" t="s">
        <v>19</v>
      </c>
      <c r="J9" s="73"/>
      <c r="K9" s="73" t="s">
        <v>46</v>
      </c>
      <c r="L9" s="73"/>
      <c r="M9" s="73" t="s">
        <v>19</v>
      </c>
      <c r="N9" s="74"/>
    </row>
    <row r="10" spans="1:14" ht="18.75" customHeight="1" thickBot="1" x14ac:dyDescent="0.3">
      <c r="A10" s="6"/>
      <c r="B10" s="72"/>
      <c r="C10" s="63" t="s">
        <v>61</v>
      </c>
      <c r="D10" s="53" t="s">
        <v>47</v>
      </c>
      <c r="E10" s="63" t="s">
        <v>61</v>
      </c>
      <c r="F10" s="7" t="s">
        <v>47</v>
      </c>
      <c r="G10" s="63" t="s">
        <v>61</v>
      </c>
      <c r="H10" s="53" t="s">
        <v>47</v>
      </c>
      <c r="I10" s="63" t="s">
        <v>61</v>
      </c>
      <c r="J10" s="7" t="s">
        <v>47</v>
      </c>
      <c r="K10" s="63" t="s">
        <v>61</v>
      </c>
      <c r="L10" s="53" t="s">
        <v>47</v>
      </c>
      <c r="M10" s="63" t="s">
        <v>61</v>
      </c>
      <c r="N10" s="11" t="s">
        <v>47</v>
      </c>
    </row>
    <row r="11" spans="1:14" x14ac:dyDescent="0.25">
      <c r="A11" s="42" t="s">
        <v>21</v>
      </c>
      <c r="B11" s="8" t="s">
        <v>48</v>
      </c>
      <c r="C11" s="50">
        <v>7026</v>
      </c>
      <c r="D11" s="31">
        <f t="shared" ref="D11:D21" si="0">C11/C$22*100</f>
        <v>16.341815136995859</v>
      </c>
      <c r="E11" s="51">
        <v>14125195</v>
      </c>
      <c r="F11" s="31">
        <f t="shared" ref="F11:F21" si="1">E11/E$22*100</f>
        <v>18.298642759499316</v>
      </c>
      <c r="G11" s="51">
        <v>155</v>
      </c>
      <c r="H11" s="64">
        <f t="shared" ref="H11:H21" si="2">G11/G$22*100</f>
        <v>2.6872399445214978</v>
      </c>
      <c r="I11" s="51">
        <v>1278352</v>
      </c>
      <c r="J11" s="31">
        <f t="shared" ref="J11:J21" si="3">I11/I$22*100</f>
        <v>4.0771195191675984</v>
      </c>
      <c r="K11" s="51">
        <f>C11+G11</f>
        <v>7181</v>
      </c>
      <c r="L11" s="64">
        <f t="shared" ref="L11:L21" si="4">K11/K$22*100</f>
        <v>14.726631393298058</v>
      </c>
      <c r="M11" s="51">
        <f>E11+I11</f>
        <v>15403547</v>
      </c>
      <c r="N11" s="31">
        <f t="shared" ref="N11:N21" si="5">M11/M$22*100</f>
        <v>14.190686611745509</v>
      </c>
    </row>
    <row r="12" spans="1:14" x14ac:dyDescent="0.25">
      <c r="A12" s="42" t="s">
        <v>22</v>
      </c>
      <c r="B12" s="69" t="s">
        <v>59</v>
      </c>
      <c r="C12" s="49">
        <v>10359</v>
      </c>
      <c r="D12" s="31">
        <f t="shared" si="0"/>
        <v>24.094059636228309</v>
      </c>
      <c r="E12" s="51">
        <v>19303883</v>
      </c>
      <c r="F12" s="31">
        <f t="shared" si="1"/>
        <v>25.007432385051814</v>
      </c>
      <c r="G12" s="51">
        <v>0</v>
      </c>
      <c r="H12" s="64">
        <f t="shared" si="2"/>
        <v>0</v>
      </c>
      <c r="I12" s="51">
        <v>0</v>
      </c>
      <c r="J12" s="31">
        <f t="shared" si="3"/>
        <v>0</v>
      </c>
      <c r="K12" s="51">
        <f t="shared" ref="K12:K21" si="6">C12+G12</f>
        <v>10359</v>
      </c>
      <c r="L12" s="64">
        <f t="shared" si="4"/>
        <v>21.244001476559614</v>
      </c>
      <c r="M12" s="51">
        <f t="shared" ref="M12:M21" si="7">E12+I12</f>
        <v>19303883</v>
      </c>
      <c r="N12" s="31">
        <f t="shared" si="5"/>
        <v>17.783913928577732</v>
      </c>
    </row>
    <row r="13" spans="1:14" x14ac:dyDescent="0.25">
      <c r="A13" s="42" t="s">
        <v>23</v>
      </c>
      <c r="B13" s="8" t="s">
        <v>0</v>
      </c>
      <c r="C13" s="49">
        <v>1196</v>
      </c>
      <c r="D13" s="31">
        <f t="shared" si="0"/>
        <v>2.781783504675071</v>
      </c>
      <c r="E13" s="51">
        <v>2909523</v>
      </c>
      <c r="F13" s="31">
        <f t="shared" si="1"/>
        <v>3.7691743000749178</v>
      </c>
      <c r="G13" s="51">
        <v>0</v>
      </c>
      <c r="H13" s="64">
        <f t="shared" si="2"/>
        <v>0</v>
      </c>
      <c r="I13" s="52">
        <v>0</v>
      </c>
      <c r="J13" s="31">
        <f t="shared" si="3"/>
        <v>0</v>
      </c>
      <c r="K13" s="51">
        <f t="shared" si="6"/>
        <v>1196</v>
      </c>
      <c r="L13" s="64">
        <f t="shared" si="4"/>
        <v>2.4527295845125305</v>
      </c>
      <c r="M13" s="51">
        <f t="shared" si="7"/>
        <v>2909523</v>
      </c>
      <c r="N13" s="31">
        <f t="shared" si="5"/>
        <v>2.6804299738667745</v>
      </c>
    </row>
    <row r="14" spans="1:14" x14ac:dyDescent="0.25">
      <c r="A14" s="42" t="s">
        <v>24</v>
      </c>
      <c r="B14" s="8" t="s">
        <v>60</v>
      </c>
      <c r="C14" s="49">
        <v>0</v>
      </c>
      <c r="D14" s="31">
        <f t="shared" si="0"/>
        <v>0</v>
      </c>
      <c r="E14" s="51">
        <v>0</v>
      </c>
      <c r="F14" s="31">
        <f t="shared" si="1"/>
        <v>0</v>
      </c>
      <c r="G14" s="51">
        <v>0</v>
      </c>
      <c r="H14" s="64">
        <f t="shared" si="2"/>
        <v>0</v>
      </c>
      <c r="I14" s="51">
        <v>0</v>
      </c>
      <c r="J14" s="31">
        <f t="shared" si="3"/>
        <v>0</v>
      </c>
      <c r="K14" s="51">
        <f t="shared" si="6"/>
        <v>0</v>
      </c>
      <c r="L14" s="64">
        <f t="shared" si="4"/>
        <v>0</v>
      </c>
      <c r="M14" s="51">
        <f t="shared" si="7"/>
        <v>0</v>
      </c>
      <c r="N14" s="31">
        <f t="shared" si="5"/>
        <v>0</v>
      </c>
    </row>
    <row r="15" spans="1:14" x14ac:dyDescent="0.25">
      <c r="A15" s="42" t="s">
        <v>25</v>
      </c>
      <c r="B15" s="8" t="s">
        <v>1</v>
      </c>
      <c r="C15" s="49">
        <v>2536</v>
      </c>
      <c r="D15" s="31">
        <f t="shared" si="0"/>
        <v>5.8984974647625243</v>
      </c>
      <c r="E15" s="51">
        <v>6488282</v>
      </c>
      <c r="F15" s="31">
        <f t="shared" si="1"/>
        <v>8.405317904700766</v>
      </c>
      <c r="G15" s="51">
        <v>180</v>
      </c>
      <c r="H15" s="64">
        <f t="shared" si="2"/>
        <v>3.1206657420249653</v>
      </c>
      <c r="I15" s="52">
        <v>1527723</v>
      </c>
      <c r="J15" s="31">
        <f t="shared" si="3"/>
        <v>4.87245239431806</v>
      </c>
      <c r="K15" s="51">
        <f t="shared" si="6"/>
        <v>2716</v>
      </c>
      <c r="L15" s="64">
        <f t="shared" si="4"/>
        <v>5.569910996267585</v>
      </c>
      <c r="M15" s="51">
        <f t="shared" si="7"/>
        <v>8016005</v>
      </c>
      <c r="N15" s="31">
        <f t="shared" si="5"/>
        <v>7.3848325215734452</v>
      </c>
    </row>
    <row r="16" spans="1:14" x14ac:dyDescent="0.25">
      <c r="A16" s="42" t="s">
        <v>26</v>
      </c>
      <c r="B16" s="8" t="s">
        <v>2</v>
      </c>
      <c r="C16" s="49">
        <v>4807</v>
      </c>
      <c r="D16" s="31">
        <f t="shared" si="0"/>
        <v>11.18062985532865</v>
      </c>
      <c r="E16" s="51">
        <v>10032819</v>
      </c>
      <c r="F16" s="31">
        <f t="shared" si="1"/>
        <v>12.997128234457447</v>
      </c>
      <c r="G16" s="51">
        <v>0</v>
      </c>
      <c r="H16" s="64">
        <f t="shared" si="2"/>
        <v>0</v>
      </c>
      <c r="I16" s="51">
        <v>0</v>
      </c>
      <c r="J16" s="31">
        <f t="shared" si="3"/>
        <v>0</v>
      </c>
      <c r="K16" s="51">
        <f t="shared" si="6"/>
        <v>4807</v>
      </c>
      <c r="L16" s="64">
        <f t="shared" si="4"/>
        <v>9.8580862146753621</v>
      </c>
      <c r="M16" s="51">
        <f t="shared" si="7"/>
        <v>10032819</v>
      </c>
      <c r="N16" s="31">
        <f t="shared" si="5"/>
        <v>9.2428445384278035</v>
      </c>
    </row>
    <row r="17" spans="1:20" x14ac:dyDescent="0.25">
      <c r="A17" s="42" t="s">
        <v>27</v>
      </c>
      <c r="B17" s="8" t="s">
        <v>3</v>
      </c>
      <c r="C17" s="50">
        <v>1707</v>
      </c>
      <c r="D17" s="31">
        <f t="shared" si="0"/>
        <v>3.9703214402009586</v>
      </c>
      <c r="E17" s="51">
        <v>3402955</v>
      </c>
      <c r="F17" s="31">
        <f t="shared" si="1"/>
        <v>4.4083963351763993</v>
      </c>
      <c r="G17" s="51">
        <v>805</v>
      </c>
      <c r="H17" s="64">
        <f t="shared" si="2"/>
        <v>13.956310679611651</v>
      </c>
      <c r="I17" s="51">
        <v>7817632</v>
      </c>
      <c r="J17" s="31">
        <f t="shared" si="3"/>
        <v>24.933210900338274</v>
      </c>
      <c r="K17" s="51">
        <f t="shared" si="6"/>
        <v>2512</v>
      </c>
      <c r="L17" s="64">
        <f t="shared" si="4"/>
        <v>5.1515524383741438</v>
      </c>
      <c r="M17" s="51">
        <f t="shared" si="7"/>
        <v>11220587</v>
      </c>
      <c r="N17" s="31">
        <f t="shared" si="5"/>
        <v>10.337088835242019</v>
      </c>
    </row>
    <row r="18" spans="1:20" x14ac:dyDescent="0.25">
      <c r="A18" s="42" t="s">
        <v>28</v>
      </c>
      <c r="B18" s="8" t="s">
        <v>4</v>
      </c>
      <c r="C18" s="49">
        <v>4072</v>
      </c>
      <c r="D18" s="31">
        <f t="shared" si="0"/>
        <v>9.4710889891612791</v>
      </c>
      <c r="E18" s="51">
        <v>11074935</v>
      </c>
      <c r="F18" s="31">
        <f t="shared" si="1"/>
        <v>14.347149129599664</v>
      </c>
      <c r="G18" s="51">
        <v>260</v>
      </c>
      <c r="H18" s="64">
        <f t="shared" si="2"/>
        <v>4.5076282940360608</v>
      </c>
      <c r="I18" s="51">
        <v>1039588</v>
      </c>
      <c r="J18" s="31">
        <f t="shared" si="3"/>
        <v>3.3156161422616037</v>
      </c>
      <c r="K18" s="51">
        <f t="shared" si="6"/>
        <v>4332</v>
      </c>
      <c r="L18" s="64">
        <f t="shared" si="4"/>
        <v>8.8839670235019064</v>
      </c>
      <c r="M18" s="51">
        <f t="shared" si="7"/>
        <v>12114523</v>
      </c>
      <c r="N18" s="31">
        <f t="shared" si="5"/>
        <v>11.160637179461526</v>
      </c>
    </row>
    <row r="19" spans="1:20" x14ac:dyDescent="0.25">
      <c r="A19" s="42" t="s">
        <v>29</v>
      </c>
      <c r="B19" s="8" t="s">
        <v>5</v>
      </c>
      <c r="C19" s="49">
        <v>3910</v>
      </c>
      <c r="D19" s="31">
        <f t="shared" si="0"/>
        <v>9.0942922268223469</v>
      </c>
      <c r="E19" s="51">
        <v>5060921</v>
      </c>
      <c r="F19" s="31">
        <f t="shared" si="1"/>
        <v>6.5562270406212475</v>
      </c>
      <c r="G19" s="51">
        <v>1905</v>
      </c>
      <c r="H19" s="64">
        <f t="shared" si="2"/>
        <v>33.027045769764221</v>
      </c>
      <c r="I19" s="51">
        <v>4090871</v>
      </c>
      <c r="J19" s="31">
        <f t="shared" si="3"/>
        <v>13.047243642202361</v>
      </c>
      <c r="K19" s="51">
        <f t="shared" si="6"/>
        <v>5815</v>
      </c>
      <c r="L19" s="64">
        <f t="shared" si="4"/>
        <v>11.925269677207663</v>
      </c>
      <c r="M19" s="51">
        <f t="shared" si="7"/>
        <v>9151792</v>
      </c>
      <c r="N19" s="31">
        <f t="shared" si="5"/>
        <v>8.4311887520374142</v>
      </c>
    </row>
    <row r="20" spans="1:20" x14ac:dyDescent="0.25">
      <c r="A20" s="42" t="s">
        <v>30</v>
      </c>
      <c r="B20" s="8" t="s">
        <v>6</v>
      </c>
      <c r="C20" s="49">
        <v>7185</v>
      </c>
      <c r="D20" s="31">
        <f t="shared" si="0"/>
        <v>16.711634181513698</v>
      </c>
      <c r="E20" s="51">
        <v>4628404</v>
      </c>
      <c r="F20" s="31">
        <f t="shared" si="1"/>
        <v>5.9959180275130839</v>
      </c>
      <c r="G20" s="51">
        <v>1224</v>
      </c>
      <c r="H20" s="64">
        <f t="shared" si="2"/>
        <v>21.220527045769764</v>
      </c>
      <c r="I20" s="51">
        <v>8495448</v>
      </c>
      <c r="J20" s="31">
        <f t="shared" si="3"/>
        <v>27.095007372674612</v>
      </c>
      <c r="K20" s="51">
        <f t="shared" si="6"/>
        <v>8409</v>
      </c>
      <c r="L20" s="64">
        <f t="shared" si="4"/>
        <v>17.244985849637011</v>
      </c>
      <c r="M20" s="51">
        <f t="shared" si="7"/>
        <v>13123852</v>
      </c>
      <c r="N20" s="31">
        <f t="shared" si="5"/>
        <v>12.090492590500716</v>
      </c>
    </row>
    <row r="21" spans="1:20" x14ac:dyDescent="0.25">
      <c r="A21" s="42" t="s">
        <v>31</v>
      </c>
      <c r="B21" s="8" t="s">
        <v>54</v>
      </c>
      <c r="C21" s="49">
        <v>196</v>
      </c>
      <c r="D21" s="31">
        <f t="shared" si="0"/>
        <v>0.45587756431129928</v>
      </c>
      <c r="E21" s="20">
        <v>165666</v>
      </c>
      <c r="F21" s="31">
        <f t="shared" si="1"/>
        <v>0.21461388330534292</v>
      </c>
      <c r="G21" s="51">
        <v>1239</v>
      </c>
      <c r="H21" s="64">
        <f t="shared" si="2"/>
        <v>21.480582524271842</v>
      </c>
      <c r="I21" s="51">
        <v>7104679</v>
      </c>
      <c r="J21" s="31">
        <f t="shared" si="3"/>
        <v>22.659350029037491</v>
      </c>
      <c r="K21" s="51">
        <f t="shared" si="6"/>
        <v>1435</v>
      </c>
      <c r="L21" s="64">
        <f t="shared" si="4"/>
        <v>2.9428653459661209</v>
      </c>
      <c r="M21" s="51">
        <f t="shared" si="7"/>
        <v>7270345</v>
      </c>
      <c r="N21" s="31">
        <f t="shared" si="5"/>
        <v>6.6978850685670581</v>
      </c>
    </row>
    <row r="22" spans="1:20" ht="15.75" thickBot="1" x14ac:dyDescent="0.3">
      <c r="A22" s="55"/>
      <c r="B22" s="56" t="s">
        <v>49</v>
      </c>
      <c r="C22" s="61">
        <f>SUM(C11:C21)</f>
        <v>42994</v>
      </c>
      <c r="D22" s="57">
        <f t="shared" ref="D22:N22" si="8">SUM(D11:D21)</f>
        <v>99.999999999999986</v>
      </c>
      <c r="E22" s="61">
        <f t="shared" si="8"/>
        <v>77192583</v>
      </c>
      <c r="F22" s="57">
        <f t="shared" si="8"/>
        <v>100.00000000000001</v>
      </c>
      <c r="G22" s="61">
        <f>SUM(G11:G21)</f>
        <v>5768</v>
      </c>
      <c r="H22" s="57">
        <f t="shared" si="8"/>
        <v>99.999999999999986</v>
      </c>
      <c r="I22" s="61">
        <f>SUM(I11:I21)</f>
        <v>31354293</v>
      </c>
      <c r="J22" s="58">
        <f t="shared" si="8"/>
        <v>100</v>
      </c>
      <c r="K22" s="61">
        <f t="shared" si="8"/>
        <v>48762</v>
      </c>
      <c r="L22" s="57">
        <f t="shared" si="8"/>
        <v>100.00000000000001</v>
      </c>
      <c r="M22" s="61">
        <f>SUM(M11:M21)</f>
        <v>108546876</v>
      </c>
      <c r="N22" s="58">
        <f t="shared" si="8"/>
        <v>100</v>
      </c>
    </row>
    <row r="23" spans="1:20" x14ac:dyDescent="0.25">
      <c r="M23" s="9"/>
    </row>
    <row r="25" spans="1:20" x14ac:dyDescent="0.25">
      <c r="B25" t="s">
        <v>65</v>
      </c>
      <c r="C25" s="21"/>
      <c r="D25" s="21"/>
      <c r="E25" s="14"/>
      <c r="F25" s="14"/>
      <c r="G25" s="14"/>
      <c r="H25" s="22"/>
      <c r="I25" s="22"/>
      <c r="J25" s="40"/>
      <c r="K25" s="23"/>
      <c r="L25" s="14"/>
      <c r="M25" s="22"/>
      <c r="N25" s="22"/>
      <c r="O25" s="14"/>
      <c r="P25" s="14"/>
      <c r="Q25" s="14"/>
      <c r="R25" s="22"/>
      <c r="S25" s="22"/>
      <c r="T25" s="14"/>
    </row>
    <row r="26" spans="1:20" x14ac:dyDescent="0.25">
      <c r="B26" t="s">
        <v>58</v>
      </c>
      <c r="C26" s="14"/>
      <c r="D26" s="25"/>
      <c r="E26" s="26"/>
      <c r="F26" s="14"/>
      <c r="G26" s="14"/>
      <c r="H26" s="14"/>
      <c r="I26" s="14"/>
      <c r="J26" s="40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t="s">
        <v>64</v>
      </c>
      <c r="C27" s="50"/>
      <c r="D27" s="15"/>
      <c r="E27" s="51"/>
      <c r="F27" s="17"/>
      <c r="G27" s="14"/>
      <c r="H27" s="27"/>
      <c r="I27" s="27"/>
      <c r="J27" s="41"/>
      <c r="K27" s="16"/>
      <c r="L27" s="17"/>
      <c r="M27" s="27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9"/>
      <c r="D28" s="15"/>
      <c r="E28" s="51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9"/>
      <c r="D29" s="15"/>
      <c r="E29" s="51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9"/>
      <c r="D30" s="15"/>
      <c r="E30" s="51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9"/>
      <c r="D31" s="15"/>
      <c r="E31" s="51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9"/>
      <c r="D32" s="15"/>
      <c r="E32" s="51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0"/>
      <c r="D33" s="15"/>
      <c r="E33" s="51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9"/>
      <c r="D34" s="15"/>
      <c r="E34" s="51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9"/>
      <c r="D35" s="15"/>
      <c r="E35" s="51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9"/>
      <c r="D36" s="15"/>
      <c r="E36" s="51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9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12:E15 L27:L29 K41:L47 R26:T26 F27:F39 E38:E39 E28:E3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osiguranja&amp;RMjesečno izvješće</oddHeader>
    <oddFooter>&amp;CU izvješće su uključeni podatci zaključno s 30.04.2024. godine.</oddFooter>
  </headerFooter>
  <ignoredErrors>
    <ignoredError sqref="M11:M21 L11:L2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9" t="s">
        <v>69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0" t="s">
        <v>62</v>
      </c>
      <c r="C8" s="75" t="s">
        <v>51</v>
      </c>
      <c r="D8" s="75"/>
      <c r="E8" s="76"/>
      <c r="F8" s="76"/>
      <c r="G8" s="75" t="s">
        <v>52</v>
      </c>
      <c r="H8" s="75"/>
      <c r="I8" s="75"/>
      <c r="J8" s="75"/>
      <c r="K8" s="75" t="s">
        <v>53</v>
      </c>
      <c r="L8" s="75"/>
      <c r="M8" s="75"/>
      <c r="N8" s="77"/>
    </row>
    <row r="9" spans="1:14" ht="19.5" customHeight="1" x14ac:dyDescent="0.25">
      <c r="A9" s="5"/>
      <c r="B9" s="71"/>
      <c r="C9" s="73" t="s">
        <v>46</v>
      </c>
      <c r="D9" s="73"/>
      <c r="E9" s="73" t="s">
        <v>19</v>
      </c>
      <c r="F9" s="73"/>
      <c r="G9" s="73" t="s">
        <v>46</v>
      </c>
      <c r="H9" s="73"/>
      <c r="I9" s="73" t="s">
        <v>19</v>
      </c>
      <c r="J9" s="73"/>
      <c r="K9" s="73" t="s">
        <v>46</v>
      </c>
      <c r="L9" s="73"/>
      <c r="M9" s="73" t="s">
        <v>19</v>
      </c>
      <c r="N9" s="74"/>
    </row>
    <row r="10" spans="1:14" ht="18.75" customHeight="1" thickBot="1" x14ac:dyDescent="0.3">
      <c r="A10" s="6"/>
      <c r="B10" s="72"/>
      <c r="C10" s="63" t="s">
        <v>61</v>
      </c>
      <c r="D10" s="53" t="s">
        <v>47</v>
      </c>
      <c r="E10" s="67" t="s">
        <v>61</v>
      </c>
      <c r="F10" s="7" t="s">
        <v>47</v>
      </c>
      <c r="G10" s="67" t="s">
        <v>61</v>
      </c>
      <c r="H10" s="53" t="s">
        <v>47</v>
      </c>
      <c r="I10" s="67" t="s">
        <v>61</v>
      </c>
      <c r="J10" s="7" t="s">
        <v>47</v>
      </c>
      <c r="K10" s="67" t="s">
        <v>61</v>
      </c>
      <c r="L10" s="53" t="s">
        <v>47</v>
      </c>
      <c r="M10" s="67" t="s">
        <v>61</v>
      </c>
      <c r="N10" s="11" t="s">
        <v>47</v>
      </c>
    </row>
    <row r="11" spans="1:14" x14ac:dyDescent="0.25">
      <c r="A11" s="54" t="s">
        <v>21</v>
      </c>
      <c r="B11" s="10" t="s">
        <v>8</v>
      </c>
      <c r="C11" s="50">
        <v>663</v>
      </c>
      <c r="D11" s="31">
        <f>C11/C$25*100</f>
        <v>5.6195965417867439</v>
      </c>
      <c r="E11" s="51">
        <v>2070796.63</v>
      </c>
      <c r="F11" s="31">
        <f t="shared" ref="F11:F24" si="0">E11/E$25*100</f>
        <v>6.5100459400775437</v>
      </c>
      <c r="G11" s="51">
        <v>0</v>
      </c>
      <c r="H11" s="64">
        <f t="shared" ref="H11:H24" si="1">G11/G$25*100</f>
        <v>0</v>
      </c>
      <c r="I11" s="62">
        <v>0</v>
      </c>
      <c r="J11" s="31">
        <f t="shared" ref="J11:J24" si="2">I11/I$25*100</f>
        <v>0</v>
      </c>
      <c r="K11" s="51">
        <f>C11+G11</f>
        <v>663</v>
      </c>
      <c r="L11" s="64">
        <f t="shared" ref="L11:L24" si="3">K11/K$25*100</f>
        <v>5.2564814080710374</v>
      </c>
      <c r="M11" s="51">
        <f t="shared" ref="M11:M24" si="4">E11+I11</f>
        <v>2070796.63</v>
      </c>
      <c r="N11" s="31">
        <f t="shared" ref="N11:N24" si="5">M11/M$25*100</f>
        <v>5.6248861950477576</v>
      </c>
    </row>
    <row r="12" spans="1:14" x14ac:dyDescent="0.25">
      <c r="A12" s="54" t="s">
        <v>22</v>
      </c>
      <c r="B12" s="10" t="s">
        <v>9</v>
      </c>
      <c r="C12" s="49">
        <v>1266</v>
      </c>
      <c r="D12" s="31">
        <f t="shared" ref="D12:D24" si="6">C12/C$25*100</f>
        <v>10.730632310561113</v>
      </c>
      <c r="E12" s="51">
        <v>3663876.45</v>
      </c>
      <c r="F12" s="31">
        <f t="shared" si="0"/>
        <v>11.518274495293255</v>
      </c>
      <c r="G12" s="51">
        <v>0</v>
      </c>
      <c r="H12" s="64">
        <f t="shared" si="1"/>
        <v>0</v>
      </c>
      <c r="I12" s="62">
        <v>0</v>
      </c>
      <c r="J12" s="31">
        <f t="shared" si="2"/>
        <v>0</v>
      </c>
      <c r="K12" s="51">
        <f t="shared" ref="K12:K24" si="7">C12+G12</f>
        <v>1266</v>
      </c>
      <c r="L12" s="64">
        <f t="shared" si="3"/>
        <v>10.037263141203519</v>
      </c>
      <c r="M12" s="51">
        <f t="shared" si="4"/>
        <v>3663876.45</v>
      </c>
      <c r="N12" s="31">
        <f t="shared" si="5"/>
        <v>9.9521545309669488</v>
      </c>
    </row>
    <row r="13" spans="1:14" x14ac:dyDescent="0.25">
      <c r="A13" s="54" t="s">
        <v>23</v>
      </c>
      <c r="B13" s="10" t="s">
        <v>10</v>
      </c>
      <c r="C13" s="49">
        <v>1896</v>
      </c>
      <c r="D13" s="31">
        <f t="shared" si="6"/>
        <v>16.070520427191049</v>
      </c>
      <c r="E13" s="51">
        <v>5049433.9000000004</v>
      </c>
      <c r="F13" s="31">
        <f t="shared" si="0"/>
        <v>15.874106700852087</v>
      </c>
      <c r="G13" s="51">
        <v>0</v>
      </c>
      <c r="H13" s="64">
        <f t="shared" si="1"/>
        <v>0</v>
      </c>
      <c r="I13" s="62">
        <v>0</v>
      </c>
      <c r="J13" s="31">
        <f t="shared" si="2"/>
        <v>0</v>
      </c>
      <c r="K13" s="51">
        <f t="shared" si="7"/>
        <v>1896</v>
      </c>
      <c r="L13" s="64">
        <f t="shared" si="3"/>
        <v>15.032109728058352</v>
      </c>
      <c r="M13" s="51">
        <f t="shared" si="4"/>
        <v>5049433.9000000004</v>
      </c>
      <c r="N13" s="31">
        <f t="shared" si="5"/>
        <v>13.715731726353139</v>
      </c>
    </row>
    <row r="14" spans="1:14" x14ac:dyDescent="0.25">
      <c r="A14" s="54" t="s">
        <v>24</v>
      </c>
      <c r="B14" s="10" t="s">
        <v>18</v>
      </c>
      <c r="C14" s="49">
        <v>384</v>
      </c>
      <c r="D14" s="31">
        <f t="shared" si="6"/>
        <v>3.2547889472791995</v>
      </c>
      <c r="E14" s="51">
        <v>1443270.29</v>
      </c>
      <c r="F14" s="31">
        <f t="shared" si="0"/>
        <v>4.5372663620034182</v>
      </c>
      <c r="G14" s="51">
        <v>0</v>
      </c>
      <c r="H14" s="64">
        <f t="shared" si="1"/>
        <v>0</v>
      </c>
      <c r="I14" s="62">
        <v>0</v>
      </c>
      <c r="J14" s="31">
        <f t="shared" si="2"/>
        <v>0</v>
      </c>
      <c r="K14" s="51">
        <f t="shared" si="7"/>
        <v>384</v>
      </c>
      <c r="L14" s="64">
        <f t="shared" si="3"/>
        <v>3.0444779196067548</v>
      </c>
      <c r="M14" s="51">
        <f t="shared" si="4"/>
        <v>1443270.29</v>
      </c>
      <c r="N14" s="31">
        <f t="shared" si="5"/>
        <v>3.9203420617617937</v>
      </c>
    </row>
    <row r="15" spans="1:14" x14ac:dyDescent="0.25">
      <c r="A15" s="54" t="s">
        <v>25</v>
      </c>
      <c r="B15" s="10" t="s">
        <v>12</v>
      </c>
      <c r="C15" s="49">
        <v>528</v>
      </c>
      <c r="D15" s="31">
        <f t="shared" si="6"/>
        <v>4.4753348025088995</v>
      </c>
      <c r="E15" s="51">
        <v>1849823.83</v>
      </c>
      <c r="F15" s="31">
        <f t="shared" si="0"/>
        <v>5.8153649372851222</v>
      </c>
      <c r="G15" s="51">
        <v>720</v>
      </c>
      <c r="H15" s="64">
        <f t="shared" si="1"/>
        <v>88.343558282208591</v>
      </c>
      <c r="I15" s="62">
        <v>4457882.08</v>
      </c>
      <c r="J15" s="31">
        <f t="shared" si="2"/>
        <v>89.056826066846597</v>
      </c>
      <c r="K15" s="51">
        <f t="shared" si="7"/>
        <v>1248</v>
      </c>
      <c r="L15" s="64">
        <f t="shared" si="3"/>
        <v>9.8945532387219544</v>
      </c>
      <c r="M15" s="51">
        <f t="shared" si="4"/>
        <v>6307705.9100000001</v>
      </c>
      <c r="N15" s="31">
        <f t="shared" si="5"/>
        <v>17.133564629946381</v>
      </c>
    </row>
    <row r="16" spans="1:14" x14ac:dyDescent="0.25">
      <c r="A16" s="54" t="s">
        <v>26</v>
      </c>
      <c r="B16" s="10" t="s">
        <v>13</v>
      </c>
      <c r="C16" s="49">
        <v>263</v>
      </c>
      <c r="D16" s="31">
        <f t="shared" si="6"/>
        <v>2.2291913883709102</v>
      </c>
      <c r="E16" s="51">
        <v>756260.64</v>
      </c>
      <c r="F16" s="31">
        <f t="shared" si="0"/>
        <v>2.3774867303470768</v>
      </c>
      <c r="G16" s="51">
        <v>0</v>
      </c>
      <c r="H16" s="64">
        <f t="shared" si="1"/>
        <v>0</v>
      </c>
      <c r="I16" s="62">
        <v>0</v>
      </c>
      <c r="J16" s="31">
        <f t="shared" si="2"/>
        <v>0</v>
      </c>
      <c r="K16" s="51">
        <f t="shared" si="7"/>
        <v>263</v>
      </c>
      <c r="L16" s="64">
        <f t="shared" si="3"/>
        <v>2.0851502418140013</v>
      </c>
      <c r="M16" s="51">
        <f t="shared" si="4"/>
        <v>756260.64</v>
      </c>
      <c r="N16" s="31">
        <f t="shared" si="5"/>
        <v>2.0542239504194972</v>
      </c>
    </row>
    <row r="17" spans="1:14" x14ac:dyDescent="0.25">
      <c r="A17" s="54" t="s">
        <v>27</v>
      </c>
      <c r="B17" s="10" t="s">
        <v>14</v>
      </c>
      <c r="C17" s="50">
        <v>1062</v>
      </c>
      <c r="D17" s="31">
        <f t="shared" si="6"/>
        <v>9.0015256823190359</v>
      </c>
      <c r="E17" s="51">
        <v>2690249.4699999997</v>
      </c>
      <c r="F17" s="31">
        <f t="shared" si="0"/>
        <v>8.457444534265667</v>
      </c>
      <c r="G17" s="51">
        <v>0</v>
      </c>
      <c r="H17" s="64">
        <f t="shared" si="1"/>
        <v>0</v>
      </c>
      <c r="I17" s="62">
        <v>0</v>
      </c>
      <c r="J17" s="31">
        <f t="shared" si="2"/>
        <v>0</v>
      </c>
      <c r="K17" s="51">
        <f t="shared" si="7"/>
        <v>1062</v>
      </c>
      <c r="L17" s="64">
        <f t="shared" si="3"/>
        <v>8.4198842464124315</v>
      </c>
      <c r="M17" s="51">
        <f t="shared" si="4"/>
        <v>2690249.4699999997</v>
      </c>
      <c r="N17" s="31">
        <f t="shared" si="5"/>
        <v>7.3075003531551745</v>
      </c>
    </row>
    <row r="18" spans="1:14" x14ac:dyDescent="0.25">
      <c r="A18" s="54" t="s">
        <v>28</v>
      </c>
      <c r="B18" s="10" t="s">
        <v>15</v>
      </c>
      <c r="C18" s="49">
        <v>539</v>
      </c>
      <c r="D18" s="31">
        <f t="shared" si="6"/>
        <v>4.5685709442278348</v>
      </c>
      <c r="E18" s="51">
        <v>1778796.04</v>
      </c>
      <c r="F18" s="31">
        <f t="shared" si="0"/>
        <v>5.5920720415833456</v>
      </c>
      <c r="G18" s="51">
        <v>0</v>
      </c>
      <c r="H18" s="64">
        <f t="shared" si="1"/>
        <v>0</v>
      </c>
      <c r="I18" s="62">
        <v>0</v>
      </c>
      <c r="J18" s="31">
        <f t="shared" si="2"/>
        <v>0</v>
      </c>
      <c r="K18" s="51">
        <f t="shared" si="7"/>
        <v>539</v>
      </c>
      <c r="L18" s="64">
        <f t="shared" si="3"/>
        <v>4.2733687465313563</v>
      </c>
      <c r="M18" s="51">
        <f t="shared" si="4"/>
        <v>1778796.04</v>
      </c>
      <c r="N18" s="31">
        <f t="shared" si="5"/>
        <v>4.8317276280296149</v>
      </c>
    </row>
    <row r="19" spans="1:14" x14ac:dyDescent="0.25">
      <c r="A19" s="54" t="s">
        <v>29</v>
      </c>
      <c r="B19" s="10" t="s">
        <v>7</v>
      </c>
      <c r="C19" s="49">
        <v>1477</v>
      </c>
      <c r="D19" s="31">
        <f t="shared" si="6"/>
        <v>12.519071028987963</v>
      </c>
      <c r="E19" s="51">
        <v>3409297.62</v>
      </c>
      <c r="F19" s="31">
        <f t="shared" si="0"/>
        <v>10.717944875927788</v>
      </c>
      <c r="G19" s="51">
        <v>0</v>
      </c>
      <c r="H19" s="64">
        <f t="shared" si="1"/>
        <v>0</v>
      </c>
      <c r="I19" s="62">
        <v>0</v>
      </c>
      <c r="J19" s="31">
        <f t="shared" si="2"/>
        <v>0</v>
      </c>
      <c r="K19" s="51">
        <f t="shared" si="7"/>
        <v>1477</v>
      </c>
      <c r="L19" s="64">
        <f t="shared" si="3"/>
        <v>11.710140331404107</v>
      </c>
      <c r="M19" s="51">
        <f t="shared" si="4"/>
        <v>3409297.62</v>
      </c>
      <c r="N19" s="31">
        <f t="shared" si="5"/>
        <v>9.2606443528678035</v>
      </c>
    </row>
    <row r="20" spans="1:14" x14ac:dyDescent="0.25">
      <c r="A20" s="54" t="s">
        <v>30</v>
      </c>
      <c r="B20" s="10" t="s">
        <v>11</v>
      </c>
      <c r="C20" s="49">
        <v>483</v>
      </c>
      <c r="D20" s="31">
        <f t="shared" si="6"/>
        <v>4.0939142227496186</v>
      </c>
      <c r="E20" s="51">
        <v>1411463.58</v>
      </c>
      <c r="F20" s="31">
        <f t="shared" si="0"/>
        <v>4.4372743394634151</v>
      </c>
      <c r="G20" s="51">
        <v>0</v>
      </c>
      <c r="H20" s="64">
        <f t="shared" si="1"/>
        <v>0</v>
      </c>
      <c r="I20" s="62">
        <v>0</v>
      </c>
      <c r="J20" s="31">
        <f t="shared" si="2"/>
        <v>0</v>
      </c>
      <c r="K20" s="51">
        <f t="shared" si="7"/>
        <v>483</v>
      </c>
      <c r="L20" s="64">
        <f t="shared" si="3"/>
        <v>3.8293823832553713</v>
      </c>
      <c r="M20" s="51">
        <f t="shared" si="4"/>
        <v>1411463.58</v>
      </c>
      <c r="N20" s="31">
        <f t="shared" si="5"/>
        <v>3.833945782476325</v>
      </c>
    </row>
    <row r="21" spans="1:14" x14ac:dyDescent="0.25">
      <c r="A21" s="54" t="s">
        <v>31</v>
      </c>
      <c r="B21" s="10" t="s">
        <v>50</v>
      </c>
      <c r="C21" s="49">
        <v>851</v>
      </c>
      <c r="D21" s="31">
        <f t="shared" si="6"/>
        <v>7.2130869638921844</v>
      </c>
      <c r="E21" s="51">
        <v>2413110.5300000003</v>
      </c>
      <c r="F21" s="31">
        <f t="shared" si="0"/>
        <v>7.5861917974943154</v>
      </c>
      <c r="G21" s="51">
        <v>0</v>
      </c>
      <c r="H21" s="64">
        <f t="shared" si="1"/>
        <v>0</v>
      </c>
      <c r="I21" s="62">
        <v>0</v>
      </c>
      <c r="J21" s="31">
        <f t="shared" si="2"/>
        <v>0</v>
      </c>
      <c r="K21" s="51">
        <f t="shared" si="7"/>
        <v>851</v>
      </c>
      <c r="L21" s="64">
        <f t="shared" si="3"/>
        <v>6.7470070562118458</v>
      </c>
      <c r="M21" s="51">
        <f t="shared" si="4"/>
        <v>2413110.5300000003</v>
      </c>
      <c r="N21" s="31">
        <f t="shared" si="5"/>
        <v>6.5547103518907024</v>
      </c>
    </row>
    <row r="22" spans="1:14" x14ac:dyDescent="0.25">
      <c r="A22" s="54" t="s">
        <v>32</v>
      </c>
      <c r="B22" s="10" t="s">
        <v>17</v>
      </c>
      <c r="C22" s="49">
        <v>114</v>
      </c>
      <c r="D22" s="31">
        <f t="shared" si="6"/>
        <v>0.96626546872351249</v>
      </c>
      <c r="E22" s="51">
        <v>289757.21999999997</v>
      </c>
      <c r="F22" s="31">
        <f t="shared" si="0"/>
        <v>0.91092132676937732</v>
      </c>
      <c r="G22" s="51">
        <v>0</v>
      </c>
      <c r="H22" s="64">
        <f t="shared" si="1"/>
        <v>0</v>
      </c>
      <c r="I22" s="62">
        <v>0</v>
      </c>
      <c r="J22" s="31">
        <f t="shared" si="2"/>
        <v>0</v>
      </c>
      <c r="K22" s="51">
        <f t="shared" si="7"/>
        <v>114</v>
      </c>
      <c r="L22" s="64">
        <f t="shared" si="3"/>
        <v>0.90382938238325539</v>
      </c>
      <c r="M22" s="51">
        <f t="shared" si="4"/>
        <v>289757.21999999997</v>
      </c>
      <c r="N22" s="31">
        <f t="shared" si="5"/>
        <v>0.78706492133581263</v>
      </c>
    </row>
    <row r="23" spans="1:14" x14ac:dyDescent="0.25">
      <c r="A23" s="54" t="s">
        <v>33</v>
      </c>
      <c r="B23" s="10" t="s">
        <v>16</v>
      </c>
      <c r="C23" s="49">
        <v>753</v>
      </c>
      <c r="D23" s="31">
        <f t="shared" si="6"/>
        <v>6.3824377013053057</v>
      </c>
      <c r="E23" s="51">
        <v>1935325.21</v>
      </c>
      <c r="F23" s="31">
        <f t="shared" si="0"/>
        <v>6.0841590350136023</v>
      </c>
      <c r="G23" s="51">
        <v>0</v>
      </c>
      <c r="H23" s="64">
        <f t="shared" si="1"/>
        <v>0</v>
      </c>
      <c r="I23" s="62">
        <v>0</v>
      </c>
      <c r="J23" s="31">
        <f t="shared" si="2"/>
        <v>0</v>
      </c>
      <c r="K23" s="51">
        <f t="shared" si="7"/>
        <v>753</v>
      </c>
      <c r="L23" s="64">
        <f t="shared" si="3"/>
        <v>5.9700309204788704</v>
      </c>
      <c r="M23" s="51">
        <f t="shared" si="4"/>
        <v>1935325.21</v>
      </c>
      <c r="N23" s="31">
        <f t="shared" si="5"/>
        <v>5.2569063996675052</v>
      </c>
    </row>
    <row r="24" spans="1:14" x14ac:dyDescent="0.25">
      <c r="A24" s="54" t="s">
        <v>34</v>
      </c>
      <c r="B24" s="10" t="s">
        <v>20</v>
      </c>
      <c r="C24" s="49">
        <v>1519</v>
      </c>
      <c r="D24" s="31">
        <f t="shared" si="6"/>
        <v>12.875063570096627</v>
      </c>
      <c r="E24" s="51">
        <v>3047786.16</v>
      </c>
      <c r="F24" s="31">
        <f t="shared" si="0"/>
        <v>9.5814468836239737</v>
      </c>
      <c r="G24" s="51">
        <v>95</v>
      </c>
      <c r="H24" s="64">
        <f t="shared" si="1"/>
        <v>11.656441717791409</v>
      </c>
      <c r="I24" s="62">
        <v>547778.1</v>
      </c>
      <c r="J24" s="31">
        <f t="shared" si="2"/>
        <v>10.943173933153409</v>
      </c>
      <c r="K24" s="51">
        <f t="shared" si="7"/>
        <v>1614</v>
      </c>
      <c r="L24" s="64">
        <f t="shared" si="3"/>
        <v>12.796321255847143</v>
      </c>
      <c r="M24" s="51">
        <f t="shared" si="4"/>
        <v>3595564.2600000002</v>
      </c>
      <c r="N24" s="31">
        <f t="shared" si="5"/>
        <v>9.7665987458561343</v>
      </c>
    </row>
    <row r="25" spans="1:14" ht="15.75" thickBot="1" x14ac:dyDescent="0.3">
      <c r="A25" s="55"/>
      <c r="B25" s="56" t="s">
        <v>49</v>
      </c>
      <c r="C25" s="61">
        <f>SUM(C11:C24)</f>
        <v>11798</v>
      </c>
      <c r="D25" s="57">
        <f t="shared" ref="D25:N25" si="8">SUM(D11:D24)</f>
        <v>99.999999999999986</v>
      </c>
      <c r="E25" s="61">
        <f>SUM(E11:E24)</f>
        <v>31809247.570000004</v>
      </c>
      <c r="F25" s="57">
        <f t="shared" si="8"/>
        <v>99.999999999999986</v>
      </c>
      <c r="G25" s="61">
        <f>SUM(G11:G24)</f>
        <v>815</v>
      </c>
      <c r="H25" s="57">
        <f t="shared" si="8"/>
        <v>100</v>
      </c>
      <c r="I25" s="61">
        <f t="shared" si="8"/>
        <v>5005660.18</v>
      </c>
      <c r="J25" s="58">
        <f t="shared" si="8"/>
        <v>100</v>
      </c>
      <c r="K25" s="61">
        <f>SUM(K11:K24)</f>
        <v>12613</v>
      </c>
      <c r="L25" s="57">
        <f t="shared" si="8"/>
        <v>100</v>
      </c>
      <c r="M25" s="61">
        <f>SUM(M11:M24)-0.6</f>
        <v>36814907.149999999</v>
      </c>
      <c r="N25" s="58">
        <f t="shared" si="8"/>
        <v>100.00000162977457</v>
      </c>
    </row>
    <row r="28" spans="1:14" x14ac:dyDescent="0.25">
      <c r="B28" t="s">
        <v>66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68"/>
      <c r="J31" s="14"/>
      <c r="K31" s="14"/>
      <c r="L31" s="14"/>
      <c r="M31" s="68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osiguranja&amp;RMjesečno izvješće</oddHeader>
    <oddFooter>&amp;CU izvješće su uključeni podatci zaključno s 30.04.2024. godine.</oddFooter>
  </headerFooter>
  <ignoredErrors>
    <ignoredError sqref="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2023-04-25T13:07:09Z</cp:lastPrinted>
  <dcterms:created xsi:type="dcterms:W3CDTF">2018-01-08T12:56:16Z</dcterms:created>
  <dcterms:modified xsi:type="dcterms:W3CDTF">2024-07-15T09:36:01Z</dcterms:modified>
</cp:coreProperties>
</file>