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 K\Jezici\HR EVLADA 2X0524\"/>
    </mc:Choice>
  </mc:AlternateContent>
  <xr:revisionPtr revIDLastSave="0" documentId="13_ncr:1_{EB3D54A5-54C2-4F14-A3BD-7235AB975F6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3" l="1"/>
  <c r="C25" i="43" l="1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17" i="41" l="1"/>
  <c r="M25" i="43"/>
  <c r="M22" i="42"/>
  <c r="N12" i="42" s="1"/>
  <c r="F36" i="41"/>
  <c r="D36" i="41"/>
  <c r="H36" i="41"/>
  <c r="J36" i="41"/>
  <c r="M12" i="4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N24" i="43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M36" i="41" l="1"/>
  <c r="N26" i="41" s="1"/>
  <c r="N20" i="43"/>
  <c r="N16" i="43"/>
  <c r="N12" i="43"/>
  <c r="N22" i="43"/>
  <c r="N18" i="43"/>
  <c r="N14" i="43"/>
  <c r="D22" i="42"/>
  <c r="F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15" i="41" l="1"/>
  <c r="L36" i="41"/>
  <c r="N34" i="41"/>
  <c r="N23" i="41"/>
  <c r="N20" i="41"/>
  <c r="N33" i="4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<sst xmlns="http://schemas.openxmlformats.org/spreadsheetml/2006/main" count="178" uniqueCount="70">
  <si>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</si>
  <si>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</si>
  <si>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</si>
  <si>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</si>
  <si>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</si>
  <si>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</si>
  <si>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</si>
  <si>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</si>
  <si>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</si>
  <si>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</si>
  <si>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</si>
  <si>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</si>
  <si>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</si>
  <si>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</si>
  <si>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</si>
  <si>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</si>
  <si>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</si>
  <si>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</si>
  <si>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</si>
  <si>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</si>
  <si>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</si>
  <si>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</si>
  <si>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</si>
  <si>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</si>
  <si>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</si>
  <si>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</si>
  <si>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</si>
  <si>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</si>
  <si>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</si>
  <si>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</si>
  <si>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</si>
  <si>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</si>
  <si>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</si>
  <si>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</si>
  <si>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</si>
  <si>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</si>
  <si>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</si>
  <si>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</si>
  <si>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</si>
  <si>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</si>
  <si>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</si>
  <si>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</si>
  <si>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</si>
  <si>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</si>
  <si>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</si>
  <si>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</si>
  <si>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</si>
  <si>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</si>
  <si>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</si>
  <si>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</si>
  <si>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</si>
  <si>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</si>
  <si>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</si>
  <si>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</si>
  <si>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</si>
  <si>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*ASA osiguranje d.d. je od 01.01.2023. godine počelo poslovati pod nazivom ASA Central osiguranje d.d.</t>
  </si>
  <si>
    <t>ASA Central osiguranje d.d.*</t>
  </si>
  <si>
    <t>Central osiguranje d.d.**</t>
  </si>
  <si>
    <t>**ASA osiguranje d.d. je od 01.01.2023. godine počelo poslovati pod nazivom ASA Central osiguranje d.d.</t>
  </si>
  <si>
    <t>ASA Central osiguranje d.d.**</t>
  </si>
  <si>
    <t>Central osiguranje d.d.***</t>
  </si>
  <si>
    <t>I-III-2024</t>
  </si>
  <si>
    <t>Osiguravajuće društvo</t>
  </si>
  <si>
    <t>BROJ I VRIJEDNOST ISPLAĆENIH ŠTETA PO OSIGURAVAJUĆIM DRUŠTVIMA U BOSNI I HERCEGOVINI</t>
  </si>
  <si>
    <t>BROJ I VRIJEDNOST ISPLAĆENIH ŠTETA PO OSIGURAVAJUĆIM DRUŠTVIMA U FEDERACIJI BOSNE I HERCEGOVINE*</t>
  </si>
  <si>
    <t>**Postupak integriranja Central osiguranja d.d. društvu ASA osiguranje d.d je započet u 2022. godini.</t>
  </si>
  <si>
    <t>***Postupak integriranja Central osiguranja d.d. društvu ASA osiguranje d.d je započet u 2022. godini.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</si>
  <si>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</si>
  <si>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</si>
  <si>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BROJ I VRIJEDNOST ISPLAĆENIH ŠTETA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</si>
</sst>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63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1" t="s">
        <v>62</v>
      </c>
      <c r="C8" s="76" t="s">
        <v>51</v>
      </c>
      <c r="D8" s="76"/>
      <c r="E8" s="77"/>
      <c r="F8" s="77"/>
      <c r="G8" s="76" t="s">
        <v>52</v>
      </c>
      <c r="H8" s="76"/>
      <c r="I8" s="76"/>
      <c r="J8" s="76"/>
      <c r="K8" s="76" t="s">
        <v>53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19</v>
      </c>
      <c r="F9" s="74"/>
      <c r="G9" s="74" t="s">
        <v>46</v>
      </c>
      <c r="H9" s="74"/>
      <c r="I9" s="74" t="s">
        <v>19</v>
      </c>
      <c r="J9" s="74"/>
      <c r="K9" s="74" t="s">
        <v>46</v>
      </c>
      <c r="L9" s="74"/>
      <c r="M9" s="74" t="s">
        <v>19</v>
      </c>
      <c r="N9" s="75"/>
    </row>
    <row r="10" spans="1:14" ht="18.75" customHeight="1" thickBot="1" x14ac:dyDescent="0.3">
      <c r="A10" s="6"/>
      <c r="B10" s="73"/>
      <c r="C10" s="47" t="s">
        <v>61</v>
      </c>
      <c r="D10" s="53" t="s">
        <v>47</v>
      </c>
      <c r="E10" s="47" t="s">
        <v>61</v>
      </c>
      <c r="F10" s="7" t="s">
        <v>47</v>
      </c>
      <c r="G10" s="47" t="s">
        <v>61</v>
      </c>
      <c r="H10" s="53" t="s">
        <v>47</v>
      </c>
      <c r="I10" s="47" t="s">
        <v>61</v>
      </c>
      <c r="J10" s="7" t="s">
        <v>47</v>
      </c>
      <c r="K10" s="47" t="s">
        <v>61</v>
      </c>
      <c r="L10" s="53" t="s">
        <v>47</v>
      </c>
      <c r="M10" s="47" t="s">
        <v>61</v>
      </c>
      <c r="N10" s="11" t="s">
        <v>47</v>
      </c>
    </row>
    <row r="11" spans="1:14" x14ac:dyDescent="0.25">
      <c r="A11" s="42" t="s">
        <v>21</v>
      </c>
      <c r="B11" s="8" t="s">
        <v>48</v>
      </c>
      <c r="C11" s="49">
        <f>FBiH!C11</f>
        <v>4994</v>
      </c>
      <c r="D11" s="31">
        <f t="shared" ref="D11:D23" si="0">C11/C$36*100</f>
        <v>12.262135683944313</v>
      </c>
      <c r="E11" s="49">
        <f>FBiH!E11</f>
        <v>10344774</v>
      </c>
      <c r="F11" s="31">
        <f t="shared" ref="F11:F23" si="1">E11/E$36*100</f>
        <v>12.898429116558749</v>
      </c>
      <c r="G11" s="49">
        <f>FBiH!G11</f>
        <v>127</v>
      </c>
      <c r="H11" s="67">
        <f t="shared" ref="H11:H23" si="2">G11/G$36*100</f>
        <v>2.6019258348699039</v>
      </c>
      <c r="I11" s="49">
        <f>FBiH!I11</f>
        <v>1156053</v>
      </c>
      <c r="J11" s="31">
        <f t="shared" ref="J11:J23" si="3">I11/I$36*100</f>
        <v>4.3822102248501471</v>
      </c>
      <c r="K11" s="49">
        <f>FBiH!K11</f>
        <v>5121</v>
      </c>
      <c r="L11" s="67">
        <f t="shared" ref="L11:L23" si="4">K11/K$36*100</f>
        <v>11.228293281880372</v>
      </c>
      <c r="M11" s="49">
        <f>FBiH!M11</f>
        <v>11500827</v>
      </c>
      <c r="N11" s="31">
        <f t="shared" ref="N11:N23" si="5">M11/M$36*100</f>
        <v>10.790549239430755</v>
      </c>
    </row>
    <row r="12" spans="1:14" x14ac:dyDescent="0.25">
      <c r="A12" s="42" t="s">
        <v>22</v>
      </c>
      <c r="B12" s="8" t="s">
        <v>56</v>
      </c>
      <c r="C12" s="48">
        <f>FBiH!C12</f>
        <v>7828</v>
      </c>
      <c r="D12" s="31">
        <f t="shared" si="0"/>
        <v>19.220664424092128</v>
      </c>
      <c r="E12" s="48">
        <f>FBiH!E12</f>
        <v>15198943</v>
      </c>
      <c r="F12" s="31">
        <f t="shared" si="1"/>
        <v>18.950872095622078</v>
      </c>
      <c r="G12" s="48">
        <f>FBiH!G12</f>
        <v>0</v>
      </c>
      <c r="H12" s="67">
        <f t="shared" si="2"/>
        <v>0</v>
      </c>
      <c r="I12" s="48">
        <f>FBiH!I12</f>
        <v>0</v>
      </c>
      <c r="J12" s="31">
        <f t="shared" si="3"/>
        <v>0</v>
      </c>
      <c r="K12" s="48">
        <f>FBiH!K12</f>
        <v>7828</v>
      </c>
      <c r="L12" s="67">
        <f t="shared" si="4"/>
        <v>17.163655499035258</v>
      </c>
      <c r="M12" s="48">
        <f>FBiH!M12</f>
        <v>15198943</v>
      </c>
      <c r="N12" s="31">
        <f t="shared" si="5"/>
        <v>14.260273876722204</v>
      </c>
    </row>
    <row r="13" spans="1:14" x14ac:dyDescent="0.25">
      <c r="A13" s="42" t="s">
        <v>23</v>
      </c>
      <c r="B13" s="8" t="s">
        <v>8</v>
      </c>
      <c r="C13" s="48">
        <f>RS!C11</f>
        <v>498</v>
      </c>
      <c r="D13" s="31">
        <f t="shared" si="0"/>
        <v>1.222776045375304</v>
      </c>
      <c r="E13" s="48">
        <f>RS!E11</f>
        <v>1549994</v>
      </c>
      <c r="F13" s="31">
        <f t="shared" si="1"/>
        <v>1.932617159165716</v>
      </c>
      <c r="G13" s="48">
        <f>RS!G11</f>
        <v>0</v>
      </c>
      <c r="H13" s="67">
        <f t="shared" si="2"/>
        <v>0</v>
      </c>
      <c r="I13" s="48">
        <f>RS!I11</f>
        <v>0</v>
      </c>
      <c r="J13" s="31">
        <f t="shared" si="3"/>
        <v>0</v>
      </c>
      <c r="K13" s="48">
        <f>RS!K11</f>
        <v>498</v>
      </c>
      <c r="L13" s="67">
        <f t="shared" si="4"/>
        <v>1.091913699350991</v>
      </c>
      <c r="M13" s="48">
        <f>RS!M11</f>
        <v>1549994</v>
      </c>
      <c r="N13" s="31">
        <f t="shared" si="5"/>
        <v>1.4542681650478033</v>
      </c>
    </row>
    <row r="14" spans="1:14" x14ac:dyDescent="0.25">
      <c r="A14" s="42" t="s">
        <v>24</v>
      </c>
      <c r="B14" s="8" t="s">
        <v>0</v>
      </c>
      <c r="C14" s="48">
        <f>FBiH!C13</f>
        <v>909</v>
      </c>
      <c r="D14" s="31">
        <f t="shared" si="0"/>
        <v>2.2319345888476931</v>
      </c>
      <c r="E14" s="48">
        <f>FBiH!E13</f>
        <v>2205803</v>
      </c>
      <c r="F14" s="31">
        <f t="shared" si="1"/>
        <v>2.7503156318922617</v>
      </c>
      <c r="G14" s="48">
        <f>FBiH!G13</f>
        <v>0</v>
      </c>
      <c r="H14" s="67">
        <f t="shared" si="2"/>
        <v>0</v>
      </c>
      <c r="I14" s="48">
        <f>FBiH!I13</f>
        <v>0</v>
      </c>
      <c r="J14" s="31">
        <f t="shared" si="3"/>
        <v>0</v>
      </c>
      <c r="K14" s="48">
        <f>FBiH!K13</f>
        <v>909</v>
      </c>
      <c r="L14" s="67">
        <f t="shared" si="4"/>
        <v>1.9930713909840378</v>
      </c>
      <c r="M14" s="48">
        <f>FBiH!M13</f>
        <v>2205803</v>
      </c>
      <c r="N14" s="31">
        <f t="shared" si="5"/>
        <v>2.0695751604631631</v>
      </c>
    </row>
    <row r="15" spans="1:14" x14ac:dyDescent="0.25">
      <c r="A15" s="42" t="s">
        <v>25</v>
      </c>
      <c r="B15" s="8" t="s">
        <v>57</v>
      </c>
      <c r="C15" s="48">
        <f>FBiH!C14</f>
        <v>0</v>
      </c>
      <c r="D15" s="31">
        <f t="shared" si="0"/>
        <v>0</v>
      </c>
      <c r="E15" s="48">
        <f>FBiH!E14</f>
        <v>0</v>
      </c>
      <c r="F15" s="31">
        <f t="shared" si="1"/>
        <v>0</v>
      </c>
      <c r="G15" s="48">
        <f>FBiH!G14</f>
        <v>0</v>
      </c>
      <c r="H15" s="67">
        <f t="shared" si="2"/>
        <v>0</v>
      </c>
      <c r="I15" s="48">
        <f>FBiH!I14</f>
        <v>0</v>
      </c>
      <c r="J15" s="31">
        <f t="shared" si="3"/>
        <v>0</v>
      </c>
      <c r="K15" s="48">
        <f>FBiH!K14</f>
        <v>0</v>
      </c>
      <c r="L15" s="67">
        <f t="shared" si="4"/>
        <v>0</v>
      </c>
      <c r="M15" s="48">
        <f>FBiH!M14</f>
        <v>0</v>
      </c>
      <c r="N15" s="31">
        <f t="shared" si="5"/>
        <v>0</v>
      </c>
    </row>
    <row r="16" spans="1:14" x14ac:dyDescent="0.25">
      <c r="A16" s="42" t="s">
        <v>26</v>
      </c>
      <c r="B16" s="8" t="s">
        <v>1</v>
      </c>
      <c r="C16" s="48">
        <f>FBiH!C15</f>
        <v>1944</v>
      </c>
      <c r="D16" s="31">
        <f t="shared" si="0"/>
        <v>4.7732462494168484</v>
      </c>
      <c r="E16" s="48">
        <f>FBiH!E15</f>
        <v>4797350</v>
      </c>
      <c r="F16" s="31">
        <f t="shared" si="1"/>
        <v>5.9815979471686012</v>
      </c>
      <c r="G16" s="48">
        <f>FBiH!G15</f>
        <v>141</v>
      </c>
      <c r="H16" s="67">
        <f t="shared" si="2"/>
        <v>2.8887523048555623</v>
      </c>
      <c r="I16" s="48">
        <f>FBiH!I15</f>
        <v>1233986</v>
      </c>
      <c r="J16" s="31">
        <f t="shared" si="3"/>
        <v>4.6776281593680693</v>
      </c>
      <c r="K16" s="48">
        <f>FBiH!K15</f>
        <v>2085</v>
      </c>
      <c r="L16" s="67">
        <f t="shared" si="4"/>
        <v>4.5715663918610767</v>
      </c>
      <c r="M16" s="48">
        <f>FBiH!M15</f>
        <v>6031336</v>
      </c>
      <c r="N16" s="31">
        <f t="shared" si="5"/>
        <v>5.658847671350185</v>
      </c>
    </row>
    <row r="17" spans="1:14" x14ac:dyDescent="0.25">
      <c r="A17" s="42" t="s">
        <v>27</v>
      </c>
      <c r="B17" s="8" t="s">
        <v>9</v>
      </c>
      <c r="C17" s="48">
        <f>RS!C12</f>
        <v>966</v>
      </c>
      <c r="D17" s="31">
        <f t="shared" si="0"/>
        <v>2.3718908831978784</v>
      </c>
      <c r="E17" s="48">
        <f>RS!E12</f>
        <v>2709142</v>
      </c>
      <c r="F17" s="31">
        <f t="shared" si="1"/>
        <v>3.3779061827442733</v>
      </c>
      <c r="G17" s="48">
        <f>RS!G12</f>
        <v>0</v>
      </c>
      <c r="H17" s="67">
        <f t="shared" si="2"/>
        <v>0</v>
      </c>
      <c r="I17" s="48">
        <f>RS!I12</f>
        <v>0</v>
      </c>
      <c r="J17" s="31">
        <f t="shared" si="3"/>
        <v>0</v>
      </c>
      <c r="K17" s="48">
        <f>RS!K12</f>
        <v>966</v>
      </c>
      <c r="L17" s="67">
        <f t="shared" si="4"/>
        <v>2.118049465006139</v>
      </c>
      <c r="M17" s="48">
        <f>RS!M12</f>
        <v>2709142</v>
      </c>
      <c r="N17" s="31">
        <f t="shared" si="5"/>
        <v>2.5418285265581266</v>
      </c>
    </row>
    <row r="18" spans="1:14" x14ac:dyDescent="0.25">
      <c r="A18" s="42" t="s">
        <v>28</v>
      </c>
      <c r="B18" s="8" t="s">
        <v>10</v>
      </c>
      <c r="C18" s="48">
        <f>RS!C13</f>
        <v>1349</v>
      </c>
      <c r="D18" s="31">
        <f t="shared" si="0"/>
        <v>3.3122989662877211</v>
      </c>
      <c r="E18" s="48">
        <f>RS!E13</f>
        <v>3717311</v>
      </c>
      <c r="F18" s="31">
        <f t="shared" si="1"/>
        <v>4.6349463446667967</v>
      </c>
      <c r="G18" s="48">
        <f>RS!G13</f>
        <v>0</v>
      </c>
      <c r="H18" s="67">
        <f t="shared" si="2"/>
        <v>0</v>
      </c>
      <c r="I18" s="48">
        <f>RS!I13</f>
        <v>0</v>
      </c>
      <c r="J18" s="31">
        <f t="shared" si="3"/>
        <v>0</v>
      </c>
      <c r="K18" s="48">
        <f>RS!K13</f>
        <v>1349</v>
      </c>
      <c r="L18" s="67">
        <f t="shared" si="4"/>
        <v>2.9578144185230659</v>
      </c>
      <c r="M18" s="48">
        <f>RS!M13</f>
        <v>3717311</v>
      </c>
      <c r="N18" s="31">
        <f t="shared" si="5"/>
        <v>3.4877341763142411</v>
      </c>
    </row>
    <row r="19" spans="1:14" x14ac:dyDescent="0.25">
      <c r="A19" s="42" t="s">
        <v>29</v>
      </c>
      <c r="B19" s="8" t="s">
        <v>2</v>
      </c>
      <c r="C19" s="48">
        <f>FBiH!C16</f>
        <v>3487</v>
      </c>
      <c r="D19" s="31">
        <f t="shared" si="0"/>
        <v>8.5618876912122186</v>
      </c>
      <c r="E19" s="48">
        <f>FBiH!E16</f>
        <v>7274247</v>
      </c>
      <c r="F19" s="31">
        <f t="shared" si="1"/>
        <v>9.0699283817935648</v>
      </c>
      <c r="G19" s="48">
        <f>FBiH!G16</f>
        <v>0</v>
      </c>
      <c r="H19" s="67">
        <f t="shared" si="2"/>
        <v>0</v>
      </c>
      <c r="I19" s="48">
        <f>FBiH!I16</f>
        <v>0</v>
      </c>
      <c r="J19" s="31">
        <f t="shared" si="3"/>
        <v>0</v>
      </c>
      <c r="K19" s="48">
        <f>FBiH!K16</f>
        <v>3487</v>
      </c>
      <c r="L19" s="67">
        <f t="shared" si="4"/>
        <v>7.645588493246799</v>
      </c>
      <c r="M19" s="48">
        <f>FBiH!M16</f>
        <v>7274247</v>
      </c>
      <c r="N19" s="31">
        <f t="shared" si="5"/>
        <v>6.8249979269561623</v>
      </c>
    </row>
    <row r="20" spans="1:14" x14ac:dyDescent="0.25">
      <c r="A20" s="42" t="s">
        <v>30</v>
      </c>
      <c r="B20" s="8" t="s">
        <v>18</v>
      </c>
      <c r="C20" s="48">
        <f>RS!C14</f>
        <v>343</v>
      </c>
      <c r="D20" s="31">
        <f t="shared" si="0"/>
        <v>0.84219313968620335</v>
      </c>
      <c r="E20" s="48">
        <f>RS!E14</f>
        <v>1149065</v>
      </c>
      <c r="F20" s="31">
        <f t="shared" si="1"/>
        <v>1.4327169885797968</v>
      </c>
      <c r="G20" s="48">
        <f>RS!G14</f>
        <v>0</v>
      </c>
      <c r="H20" s="67">
        <f t="shared" si="2"/>
        <v>0</v>
      </c>
      <c r="I20" s="48">
        <f>RS!I14</f>
        <v>0</v>
      </c>
      <c r="J20" s="31">
        <f t="shared" si="3"/>
        <v>0</v>
      </c>
      <c r="K20" s="48">
        <f>RS!K14</f>
        <v>343</v>
      </c>
      <c r="L20" s="67">
        <f t="shared" si="4"/>
        <v>0.7520610419224697</v>
      </c>
      <c r="M20" s="48">
        <f>RS!M14</f>
        <v>1149065</v>
      </c>
      <c r="N20" s="31">
        <f t="shared" si="5"/>
        <v>1.0781000759168451</v>
      </c>
    </row>
    <row r="21" spans="1:14" x14ac:dyDescent="0.25">
      <c r="A21" s="42" t="s">
        <v>31</v>
      </c>
      <c r="B21" s="8" t="s">
        <v>12</v>
      </c>
      <c r="C21" s="48">
        <f>RS!C15</f>
        <v>381</v>
      </c>
      <c r="D21" s="31">
        <f t="shared" si="0"/>
        <v>0.93549733591966022</v>
      </c>
      <c r="E21" s="48">
        <f>RS!E15</f>
        <v>1351324</v>
      </c>
      <c r="F21" s="31">
        <f t="shared" si="1"/>
        <v>1.6849045544643737</v>
      </c>
      <c r="G21" s="48">
        <f>RS!G15</f>
        <v>534</v>
      </c>
      <c r="H21" s="67">
        <f t="shared" si="2"/>
        <v>10.940381069452981</v>
      </c>
      <c r="I21" s="48">
        <f>RS!I15</f>
        <v>3210596</v>
      </c>
      <c r="J21" s="31">
        <f t="shared" si="3"/>
        <v>12.170295496022227</v>
      </c>
      <c r="K21" s="48">
        <f>RS!K15</f>
        <v>915</v>
      </c>
      <c r="L21" s="67">
        <f t="shared" si="4"/>
        <v>2.0062269777232062</v>
      </c>
      <c r="M21" s="48">
        <f>RS!M15</f>
        <v>4561920</v>
      </c>
      <c r="N21" s="31">
        <f t="shared" si="5"/>
        <v>4.2801811023106389</v>
      </c>
    </row>
    <row r="22" spans="1:14" x14ac:dyDescent="0.25">
      <c r="A22" s="42" t="s">
        <v>32</v>
      </c>
      <c r="B22" s="8" t="s">
        <v>3</v>
      </c>
      <c r="C22" s="48">
        <f>FBiH!C17</f>
        <v>1354</v>
      </c>
      <c r="D22" s="31">
        <f t="shared" si="0"/>
        <v>3.3245758342131753</v>
      </c>
      <c r="E22" s="48">
        <f>FBiH!E17</f>
        <v>2654556</v>
      </c>
      <c r="F22" s="31">
        <f t="shared" si="1"/>
        <v>3.309845377186174</v>
      </c>
      <c r="G22" s="48">
        <f>FBiH!G17</f>
        <v>585</v>
      </c>
      <c r="H22" s="67">
        <f t="shared" si="2"/>
        <v>11.985248924400738</v>
      </c>
      <c r="I22" s="48">
        <f>FBiH!I17</f>
        <v>5598836</v>
      </c>
      <c r="J22" s="31">
        <f t="shared" si="3"/>
        <v>21.223314473003487</v>
      </c>
      <c r="K22" s="48">
        <f>FBiH!K17</f>
        <v>1939</v>
      </c>
      <c r="L22" s="67">
        <f t="shared" si="4"/>
        <v>4.2514471145413086</v>
      </c>
      <c r="M22" s="48">
        <f>FBiH!M17</f>
        <v>8253392</v>
      </c>
      <c r="N22" s="31">
        <f t="shared" si="5"/>
        <v>7.743672065350073</v>
      </c>
    </row>
    <row r="23" spans="1:14" x14ac:dyDescent="0.25">
      <c r="A23" s="42" t="s">
        <v>33</v>
      </c>
      <c r="B23" s="8" t="s">
        <v>13</v>
      </c>
      <c r="C23" s="48">
        <f>RS!C16</f>
        <v>213</v>
      </c>
      <c r="D23" s="31">
        <f t="shared" si="0"/>
        <v>0.52299457362437696</v>
      </c>
      <c r="E23" s="48">
        <f>RS!E16</f>
        <v>532446</v>
      </c>
      <c r="F23" s="31">
        <f t="shared" si="1"/>
        <v>0.66388274788750723</v>
      </c>
      <c r="G23" s="48">
        <f>RS!G16</f>
        <v>0</v>
      </c>
      <c r="H23" s="68">
        <f t="shared" si="2"/>
        <v>0</v>
      </c>
      <c r="I23" s="48">
        <f>RS!I16</f>
        <v>0</v>
      </c>
      <c r="J23" s="31">
        <f t="shared" si="3"/>
        <v>0</v>
      </c>
      <c r="K23" s="48">
        <f>RS!K16</f>
        <v>213</v>
      </c>
      <c r="L23" s="68">
        <f t="shared" si="4"/>
        <v>0.46702332924048412</v>
      </c>
      <c r="M23" s="48">
        <f>RS!M16</f>
        <v>532446</v>
      </c>
      <c r="N23" s="31">
        <f t="shared" si="5"/>
        <v>0.49956275147325907</v>
      </c>
    </row>
    <row r="24" spans="1:14" x14ac:dyDescent="0.25">
      <c r="A24" s="42" t="s">
        <v>34</v>
      </c>
      <c r="B24" s="8" t="s">
        <v>14</v>
      </c>
      <c r="C24" s="48">
        <f>RS!C17</f>
        <v>803</v>
      </c>
      <c r="D24" s="31">
        <f t="shared" ref="D24:D35" si="6">C24/C$36*100</f>
        <v>1.97166498882805</v>
      </c>
      <c r="E24" s="48">
        <f>RS!E17</f>
        <v>1990571</v>
      </c>
      <c r="F24" s="31">
        <f t="shared" ref="F24:F35" si="7">E24/E$36*100</f>
        <v>2.4819526211957328</v>
      </c>
      <c r="G24" s="48">
        <f>RS!G17</f>
        <v>0</v>
      </c>
      <c r="H24" s="68">
        <f t="shared" ref="H24:H35" si="8">G24/G$36*100</f>
        <v>0</v>
      </c>
      <c r="I24" s="48">
        <f>RS!I17</f>
        <v>0</v>
      </c>
      <c r="J24" s="31">
        <f t="shared" ref="J24:J35" si="9">I24/I$36*100</f>
        <v>0</v>
      </c>
      <c r="K24" s="48">
        <f>RS!K17</f>
        <v>803</v>
      </c>
      <c r="L24" s="68">
        <f t="shared" ref="L24:L35" si="10">K24/K$36*100</f>
        <v>1.7606560252587264</v>
      </c>
      <c r="M24" s="48">
        <f>RS!M17</f>
        <v>1990571</v>
      </c>
      <c r="N24" s="31">
        <f t="shared" ref="N24:N35" si="11">M24/M$36*100</f>
        <v>1.8676356396007798</v>
      </c>
    </row>
    <row r="25" spans="1:14" x14ac:dyDescent="0.25">
      <c r="A25" s="42" t="s">
        <v>35</v>
      </c>
      <c r="B25" s="8" t="s">
        <v>15</v>
      </c>
      <c r="C25" s="48">
        <f>RS!C18</f>
        <v>388</v>
      </c>
      <c r="D25" s="31">
        <f t="shared" si="6"/>
        <v>0.95268495101529693</v>
      </c>
      <c r="E25" s="48">
        <f>RS!E18</f>
        <v>1314766</v>
      </c>
      <c r="F25" s="31">
        <f t="shared" si="7"/>
        <v>1.6393220437547964</v>
      </c>
      <c r="G25" s="48">
        <f>RS!G18</f>
        <v>0</v>
      </c>
      <c r="H25" s="68">
        <f t="shared" si="8"/>
        <v>0</v>
      </c>
      <c r="I25" s="48">
        <f>RS!I18</f>
        <v>0</v>
      </c>
      <c r="J25" s="31">
        <f t="shared" si="9"/>
        <v>0</v>
      </c>
      <c r="K25" s="48">
        <f>RS!K18</f>
        <v>388</v>
      </c>
      <c r="L25" s="68">
        <f t="shared" si="10"/>
        <v>0.85072794246623396</v>
      </c>
      <c r="M25" s="48">
        <f>RS!M18</f>
        <v>1314766</v>
      </c>
      <c r="N25" s="31">
        <f t="shared" si="11"/>
        <v>1.2335675739952803</v>
      </c>
    </row>
    <row r="26" spans="1:14" x14ac:dyDescent="0.25">
      <c r="A26" s="42" t="s">
        <v>36</v>
      </c>
      <c r="B26" s="8" t="s">
        <v>7</v>
      </c>
      <c r="C26" s="48">
        <f>RS!C19</f>
        <v>1037</v>
      </c>
      <c r="D26" s="31">
        <f t="shared" si="6"/>
        <v>2.5462224077393376</v>
      </c>
      <c r="E26" s="48">
        <f>RS!E19</f>
        <v>2298504</v>
      </c>
      <c r="F26" s="31">
        <f t="shared" si="7"/>
        <v>2.8659003007824775</v>
      </c>
      <c r="G26" s="48">
        <f>RS!G19</f>
        <v>0</v>
      </c>
      <c r="H26" s="68">
        <f t="shared" si="8"/>
        <v>0</v>
      </c>
      <c r="I26" s="48">
        <f>RS!I19</f>
        <v>0</v>
      </c>
      <c r="J26" s="31">
        <f t="shared" si="9"/>
        <v>0</v>
      </c>
      <c r="K26" s="48">
        <f>RS!K19</f>
        <v>1037</v>
      </c>
      <c r="L26" s="68">
        <f t="shared" si="10"/>
        <v>2.2737239080863008</v>
      </c>
      <c r="M26" s="48">
        <f>RS!M19</f>
        <v>2298504</v>
      </c>
      <c r="N26" s="31">
        <f t="shared" si="11"/>
        <v>2.1565510540266839</v>
      </c>
    </row>
    <row r="27" spans="1:14" x14ac:dyDescent="0.25">
      <c r="A27" s="42" t="s">
        <v>37</v>
      </c>
      <c r="B27" s="8" t="s">
        <v>11</v>
      </c>
      <c r="C27" s="48">
        <f>RS!C20</f>
        <v>347</v>
      </c>
      <c r="D27" s="31">
        <f t="shared" si="6"/>
        <v>0.85201463402656707</v>
      </c>
      <c r="E27" s="48">
        <f>RS!E20</f>
        <v>932951</v>
      </c>
      <c r="F27" s="31">
        <f t="shared" si="7"/>
        <v>1.1632542521202109</v>
      </c>
      <c r="G27" s="48">
        <f>RS!G20</f>
        <v>0</v>
      </c>
      <c r="H27" s="68">
        <f t="shared" si="8"/>
        <v>0</v>
      </c>
      <c r="I27" s="48">
        <f>RS!I20</f>
        <v>0</v>
      </c>
      <c r="J27" s="31">
        <f t="shared" si="9"/>
        <v>0</v>
      </c>
      <c r="K27" s="48">
        <f>RS!K20</f>
        <v>347</v>
      </c>
      <c r="L27" s="68">
        <f t="shared" si="10"/>
        <v>0.76083143308191548</v>
      </c>
      <c r="M27" s="48">
        <f>RS!M20</f>
        <v>932951</v>
      </c>
      <c r="N27" s="31">
        <f t="shared" si="11"/>
        <v>0.87533302635333632</v>
      </c>
    </row>
    <row r="28" spans="1:14" x14ac:dyDescent="0.25">
      <c r="A28" s="42" t="s">
        <v>38</v>
      </c>
      <c r="B28" s="8" t="s">
        <v>50</v>
      </c>
      <c r="C28" s="48">
        <f>RS!C21</f>
        <v>608</v>
      </c>
      <c r="D28" s="31">
        <f t="shared" si="6"/>
        <v>1.4928671397353108</v>
      </c>
      <c r="E28" s="48">
        <f>RS!E21</f>
        <v>1719626</v>
      </c>
      <c r="F28" s="31">
        <f t="shared" si="7"/>
        <v>2.1441235997994212</v>
      </c>
      <c r="G28" s="48">
        <f>RS!G21</f>
        <v>0</v>
      </c>
      <c r="H28" s="68">
        <f t="shared" si="8"/>
        <v>0</v>
      </c>
      <c r="I28" s="48">
        <f>RS!I21</f>
        <v>0</v>
      </c>
      <c r="J28" s="31">
        <f t="shared" si="9"/>
        <v>0</v>
      </c>
      <c r="K28" s="48">
        <f>RS!K21</f>
        <v>608</v>
      </c>
      <c r="L28" s="68">
        <f t="shared" si="10"/>
        <v>1.3330994562357481</v>
      </c>
      <c r="M28" s="48">
        <f>RS!M21</f>
        <v>1719626</v>
      </c>
      <c r="N28" s="31">
        <f t="shared" si="11"/>
        <v>1.6134238891173089</v>
      </c>
    </row>
    <row r="29" spans="1:14" x14ac:dyDescent="0.25">
      <c r="A29" s="42" t="s">
        <v>39</v>
      </c>
      <c r="B29" s="8" t="s">
        <v>4</v>
      </c>
      <c r="C29" s="48">
        <f>FBiH!C18</f>
        <v>3204</v>
      </c>
      <c r="D29" s="31">
        <f t="shared" si="6"/>
        <v>7.8670169666314722</v>
      </c>
      <c r="E29" s="48">
        <f>FBiH!E18</f>
        <v>7149496</v>
      </c>
      <c r="F29" s="31">
        <f t="shared" si="7"/>
        <v>8.914382022760508</v>
      </c>
      <c r="G29" s="48">
        <f>FBiH!G18</f>
        <v>190</v>
      </c>
      <c r="H29" s="68">
        <f t="shared" si="8"/>
        <v>3.8926449498053675</v>
      </c>
      <c r="I29" s="48">
        <f>FBiH!I18</f>
        <v>758708</v>
      </c>
      <c r="J29" s="31">
        <f t="shared" si="9"/>
        <v>2.8760082412100534</v>
      </c>
      <c r="K29" s="48">
        <f>FBiH!K18</f>
        <v>3394</v>
      </c>
      <c r="L29" s="68">
        <f t="shared" si="10"/>
        <v>7.4416768987896855</v>
      </c>
      <c r="M29" s="48">
        <f>FBiH!M18</f>
        <v>7908204</v>
      </c>
      <c r="N29" s="31">
        <f t="shared" si="11"/>
        <v>7.4198024765926185</v>
      </c>
    </row>
    <row r="30" spans="1:14" x14ac:dyDescent="0.25">
      <c r="A30" s="42" t="s">
        <v>40</v>
      </c>
      <c r="B30" s="8" t="s">
        <v>17</v>
      </c>
      <c r="C30" s="48">
        <f>RS!C22</f>
        <v>88</v>
      </c>
      <c r="D30" s="31">
        <f t="shared" si="6"/>
        <v>0.21607287548800549</v>
      </c>
      <c r="E30" s="48">
        <f>RS!E22</f>
        <v>187884</v>
      </c>
      <c r="F30" s="31">
        <f t="shared" si="7"/>
        <v>0.2342640309141141</v>
      </c>
      <c r="G30" s="48">
        <f>RS!G22</f>
        <v>0</v>
      </c>
      <c r="H30" s="68">
        <f t="shared" si="8"/>
        <v>0</v>
      </c>
      <c r="I30" s="48">
        <f>RS!I22</f>
        <v>0</v>
      </c>
      <c r="J30" s="31">
        <f t="shared" si="9"/>
        <v>0</v>
      </c>
      <c r="K30" s="48">
        <f>RS!K22</f>
        <v>88</v>
      </c>
      <c r="L30" s="68">
        <f t="shared" si="10"/>
        <v>0.19294860550780565</v>
      </c>
      <c r="M30" s="48">
        <f>RS!M22</f>
        <v>187884</v>
      </c>
      <c r="N30" s="31">
        <f t="shared" si="11"/>
        <v>0.17628050168054943</v>
      </c>
    </row>
    <row r="31" spans="1:14" x14ac:dyDescent="0.25">
      <c r="A31" s="42" t="s">
        <v>41</v>
      </c>
      <c r="B31" s="8" t="s">
        <v>16</v>
      </c>
      <c r="C31" s="48">
        <f>RS!C23</f>
        <v>543</v>
      </c>
      <c r="D31" s="31">
        <f t="shared" si="6"/>
        <v>1.3332678567043976</v>
      </c>
      <c r="E31" s="48">
        <f>RS!E23</f>
        <v>1521505</v>
      </c>
      <c r="F31" s="31">
        <f t="shared" si="7"/>
        <v>1.8970955182771243</v>
      </c>
      <c r="G31" s="48">
        <f>RS!G23</f>
        <v>0</v>
      </c>
      <c r="H31" s="68">
        <f t="shared" si="8"/>
        <v>0</v>
      </c>
      <c r="I31" s="48">
        <f>RS!I23</f>
        <v>0</v>
      </c>
      <c r="J31" s="31">
        <f t="shared" si="9"/>
        <v>0</v>
      </c>
      <c r="K31" s="48">
        <f>RS!K23</f>
        <v>543</v>
      </c>
      <c r="L31" s="68">
        <f t="shared" si="10"/>
        <v>1.1905805998947554</v>
      </c>
      <c r="M31" s="48">
        <f>RS!M23</f>
        <v>1521505</v>
      </c>
      <c r="N31" s="31">
        <f t="shared" si="11"/>
        <v>1.4275386127049901</v>
      </c>
    </row>
    <row r="32" spans="1:14" x14ac:dyDescent="0.25">
      <c r="A32" s="42" t="s">
        <v>42</v>
      </c>
      <c r="B32" s="8" t="s">
        <v>5</v>
      </c>
      <c r="C32" s="48">
        <f>FBiH!C19</f>
        <v>2937</v>
      </c>
      <c r="D32" s="31">
        <f t="shared" si="6"/>
        <v>7.2114322194121838</v>
      </c>
      <c r="E32" s="48">
        <f>FBiH!E19</f>
        <v>3653535</v>
      </c>
      <c r="F32" s="31">
        <f t="shared" si="7"/>
        <v>4.555426945273668</v>
      </c>
      <c r="G32" s="48">
        <f>FBiH!G19</f>
        <v>1486</v>
      </c>
      <c r="H32" s="68">
        <f t="shared" si="8"/>
        <v>30.444581028477767</v>
      </c>
      <c r="I32" s="48">
        <f>FBiH!I19</f>
        <v>3184270</v>
      </c>
      <c r="J32" s="31">
        <f t="shared" si="9"/>
        <v>12.070502436033276</v>
      </c>
      <c r="K32" s="48">
        <f>FBiH!K19</f>
        <v>4423</v>
      </c>
      <c r="L32" s="68">
        <f t="shared" si="10"/>
        <v>9.6978600245570945</v>
      </c>
      <c r="M32" s="48">
        <f>FBiH!M19</f>
        <v>6837805</v>
      </c>
      <c r="N32" s="31">
        <f t="shared" si="11"/>
        <v>6.415510079590435</v>
      </c>
    </row>
    <row r="33" spans="1:14" x14ac:dyDescent="0.25">
      <c r="A33" s="42" t="s">
        <v>43</v>
      </c>
      <c r="B33" s="8" t="s">
        <v>6</v>
      </c>
      <c r="C33" s="48">
        <f>FBiH!C20</f>
        <v>5270</v>
      </c>
      <c r="D33" s="31">
        <f t="shared" si="6"/>
        <v>12.939818793429419</v>
      </c>
      <c r="E33" s="48">
        <f>FBiH!E20</f>
        <v>3529330</v>
      </c>
      <c r="F33" s="31">
        <f t="shared" si="7"/>
        <v>4.4005613688558389</v>
      </c>
      <c r="G33" s="48">
        <f>FBiH!G20</f>
        <v>879</v>
      </c>
      <c r="H33" s="68">
        <f t="shared" si="8"/>
        <v>18.008604794099568</v>
      </c>
      <c r="I33" s="48">
        <f>FBiH!I20</f>
        <v>6123013</v>
      </c>
      <c r="J33" s="31">
        <f t="shared" si="9"/>
        <v>23.210294143512776</v>
      </c>
      <c r="K33" s="48">
        <f>FBiH!K20</f>
        <v>6149</v>
      </c>
      <c r="L33" s="68">
        <f t="shared" si="10"/>
        <v>13.48228380985792</v>
      </c>
      <c r="M33" s="48">
        <f>FBiH!M20</f>
        <v>9652343</v>
      </c>
      <c r="N33" s="31">
        <f t="shared" si="11"/>
        <v>9.0562254712095722</v>
      </c>
    </row>
    <row r="34" spans="1:14" x14ac:dyDescent="0.25">
      <c r="A34" s="42" t="s">
        <v>44</v>
      </c>
      <c r="B34" s="8" t="s">
        <v>54</v>
      </c>
      <c r="C34" s="48">
        <f>FBiH!C21</f>
        <v>134</v>
      </c>
      <c r="D34" s="31">
        <f t="shared" si="6"/>
        <v>0.32902006040219023</v>
      </c>
      <c r="E34" s="48">
        <f>FBiH!E21</f>
        <v>118074</v>
      </c>
      <c r="F34" s="31">
        <f t="shared" si="7"/>
        <v>0.14722111082451467</v>
      </c>
      <c r="G34" s="48">
        <f>FBiH!G21</f>
        <v>868</v>
      </c>
      <c r="H34" s="68">
        <f t="shared" si="8"/>
        <v>17.783241139110839</v>
      </c>
      <c r="I34" s="48">
        <f>FBiH!I21</f>
        <v>4661824</v>
      </c>
      <c r="J34" s="31">
        <f t="shared" si="9"/>
        <v>17.671415410237952</v>
      </c>
      <c r="K34" s="48">
        <f>FBiH!K21</f>
        <v>1002</v>
      </c>
      <c r="L34" s="68">
        <f t="shared" si="10"/>
        <v>2.1969829854411507</v>
      </c>
      <c r="M34" s="48">
        <f>FBiH!M21</f>
        <v>4779898</v>
      </c>
      <c r="N34" s="31">
        <f t="shared" si="11"/>
        <v>4.4846970333921714</v>
      </c>
    </row>
    <row r="35" spans="1:14" x14ac:dyDescent="0.25">
      <c r="A35" s="42" t="s">
        <v>45</v>
      </c>
      <c r="B35" s="8" t="s">
        <v>20</v>
      </c>
      <c r="C35" s="48">
        <f>RS!C24</f>
        <v>1102</v>
      </c>
      <c r="D35" s="31">
        <f t="shared" si="6"/>
        <v>2.7058216907702506</v>
      </c>
      <c r="E35" s="48">
        <f>RS!E24</f>
        <v>2300616</v>
      </c>
      <c r="F35" s="31">
        <f t="shared" si="7"/>
        <v>2.8685336577117031</v>
      </c>
      <c r="G35" s="48">
        <f>RS!G24</f>
        <v>71</v>
      </c>
      <c r="H35" s="68">
        <f t="shared" si="8"/>
        <v>1.4546199549272691</v>
      </c>
      <c r="I35" s="48">
        <f>RS!I24</f>
        <v>453306</v>
      </c>
      <c r="J35" s="31">
        <f t="shared" si="9"/>
        <v>1.7183314157620115</v>
      </c>
      <c r="K35" s="48">
        <f>RS!K24</f>
        <v>1173</v>
      </c>
      <c r="L35" s="68">
        <f t="shared" si="10"/>
        <v>2.5719172075074548</v>
      </c>
      <c r="M35" s="48">
        <f>RS!M24</f>
        <v>2753922</v>
      </c>
      <c r="N35" s="31">
        <f t="shared" si="11"/>
        <v>2.5838429656016584</v>
      </c>
    </row>
    <row r="36" spans="1:14" ht="15.75" thickBot="1" x14ac:dyDescent="0.3">
      <c r="A36" s="55"/>
      <c r="B36" s="56" t="s">
        <v>49</v>
      </c>
      <c r="C36" s="61">
        <f t="shared" ref="C36:N36" si="12">SUM(C11:C35)</f>
        <v>40727</v>
      </c>
      <c r="D36" s="57">
        <f t="shared" si="12"/>
        <v>100.00000000000003</v>
      </c>
      <c r="E36" s="61">
        <f t="shared" si="12"/>
        <v>80201813</v>
      </c>
      <c r="F36" s="57">
        <f t="shared" si="12"/>
        <v>100.00000000000003</v>
      </c>
      <c r="G36" s="61">
        <f t="shared" si="12"/>
        <v>4881</v>
      </c>
      <c r="H36" s="57">
        <f t="shared" si="12"/>
        <v>100</v>
      </c>
      <c r="I36" s="61">
        <f t="shared" si="12"/>
        <v>26380592</v>
      </c>
      <c r="J36" s="58">
        <f t="shared" si="12"/>
        <v>100</v>
      </c>
      <c r="K36" s="63">
        <f t="shared" si="12"/>
        <v>45608</v>
      </c>
      <c r="L36" s="64">
        <f t="shared" si="12"/>
        <v>100</v>
      </c>
      <c r="M36" s="61">
        <f>SUM(M11:M35)+1</f>
        <v>106582406</v>
      </c>
      <c r="N36" s="58">
        <f t="shared" si="12"/>
        <v>99.999999061758842</v>
      </c>
    </row>
    <row r="39" spans="1:14" x14ac:dyDescent="0.25">
      <c r="B39" t="s">
        <v>55</v>
      </c>
    </row>
    <row r="40" spans="1:14" x14ac:dyDescent="0.25">
      <c r="B40" t="s">
        <v>65</v>
      </c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4"/>
      <c r="C42" s="9"/>
    </row>
    <row r="43" spans="1:14" x14ac:dyDescent="0.25">
      <c r="B43" s="44"/>
    </row>
    <row r="44" spans="1:14" x14ac:dyDescent="0.25">
      <c r="B44" s="44"/>
      <c r="C44" s="9"/>
      <c r="E44" s="37"/>
      <c r="F44" s="37"/>
    </row>
    <row r="45" spans="1:14" x14ac:dyDescent="0.25">
      <c r="B45" s="44"/>
      <c r="C45" s="9"/>
      <c r="D45" s="19"/>
      <c r="I45" s="9"/>
    </row>
    <row r="46" spans="1:14" x14ac:dyDescent="0.25">
      <c r="B46" s="44"/>
      <c r="C46" s="9"/>
      <c r="I46" s="9"/>
    </row>
    <row r="47" spans="1:14" x14ac:dyDescent="0.25">
      <c r="B47" s="44"/>
    </row>
    <row r="48" spans="1:14" x14ac:dyDescent="0.25">
      <c r="B48" s="44"/>
      <c r="C48" s="45"/>
      <c r="D48" s="45"/>
      <c r="E48" s="45"/>
      <c r="F48" s="45"/>
    </row>
    <row r="49" spans="2:6" x14ac:dyDescent="0.25">
      <c r="B49" s="44"/>
      <c r="C49" s="45"/>
      <c r="D49" s="45"/>
      <c r="E49" s="45"/>
      <c r="F49" s="45"/>
    </row>
    <row r="50" spans="2:6" x14ac:dyDescent="0.25">
      <c r="B50" s="44"/>
      <c r="C50" s="45"/>
      <c r="D50" s="46"/>
      <c r="E50" s="45"/>
      <c r="F50" s="45"/>
    </row>
    <row r="51" spans="2:6" x14ac:dyDescent="0.25">
      <c r="B51" s="44"/>
      <c r="C51" s="45"/>
      <c r="D51" s="45"/>
      <c r="E51" s="45"/>
      <c r="F51" s="45"/>
    </row>
    <row r="52" spans="2:6" x14ac:dyDescent="0.25">
      <c r="B52" s="44"/>
      <c r="C52" s="45"/>
      <c r="D52" s="45"/>
      <c r="E52" s="45"/>
      <c r="F52" s="45"/>
    </row>
    <row r="53" spans="2:6" x14ac:dyDescent="0.25">
      <c r="B53" s="44"/>
      <c r="C53" s="45"/>
      <c r="D53" s="45"/>
      <c r="E53" s="45"/>
      <c r="F53" s="45"/>
    </row>
    <row r="54" spans="2:6" x14ac:dyDescent="0.25">
      <c r="B54" s="44"/>
      <c r="C54" s="45"/>
      <c r="D54" s="45"/>
      <c r="E54" s="45"/>
      <c r="F54" s="45"/>
    </row>
    <row r="55" spans="2:6" x14ac:dyDescent="0.25">
      <c r="B55" s="44"/>
      <c r="C55" s="45"/>
      <c r="D55" s="45"/>
      <c r="E55" s="45"/>
      <c r="F55" s="45"/>
    </row>
    <row r="56" spans="2:6" x14ac:dyDescent="0.25">
      <c r="B56" s="44"/>
      <c r="C56" s="45"/>
      <c r="D56" s="45"/>
      <c r="E56" s="45"/>
      <c r="F56" s="45"/>
    </row>
    <row r="57" spans="2:6" x14ac:dyDescent="0.25">
      <c r="B57" s="44"/>
      <c r="C57" s="45"/>
      <c r="D57" s="45"/>
      <c r="E57" s="45"/>
      <c r="F57" s="45"/>
    </row>
    <row r="58" spans="2:6" x14ac:dyDescent="0.25">
      <c r="B58" s="44"/>
      <c r="C58" s="45"/>
      <c r="D58" s="45"/>
      <c r="E58" s="45"/>
      <c r="F58" s="45"/>
    </row>
    <row r="59" spans="2:6" x14ac:dyDescent="0.25">
      <c r="B59" s="44"/>
      <c r="C59" s="45"/>
      <c r="D59" s="45"/>
      <c r="E59" s="45"/>
      <c r="F59" s="45"/>
    </row>
    <row r="60" spans="2:6" x14ac:dyDescent="0.25">
      <c r="B60" s="44"/>
      <c r="C60" s="45"/>
      <c r="D60" s="45"/>
      <c r="E60" s="45"/>
      <c r="F60" s="45"/>
    </row>
    <row r="61" spans="2:6" x14ac:dyDescent="0.25">
      <c r="B61" s="44"/>
      <c r="C61" s="45"/>
      <c r="D61" s="45"/>
      <c r="E61" s="45"/>
      <c r="F61" s="45"/>
    </row>
    <row r="62" spans="2:6" x14ac:dyDescent="0.25">
      <c r="B62" s="44"/>
      <c r="C62" s="45"/>
      <c r="D62" s="45"/>
      <c r="E62" s="45"/>
      <c r="F62" s="45"/>
    </row>
    <row r="63" spans="2:6" x14ac:dyDescent="0.25">
      <c r="B63" s="44"/>
      <c r="C63" s="45"/>
      <c r="D63" s="45"/>
      <c r="E63" s="45"/>
      <c r="F63" s="45"/>
    </row>
    <row r="64" spans="2:6" x14ac:dyDescent="0.25">
      <c r="B64" s="44"/>
      <c r="C64" s="45"/>
      <c r="D64" s="45"/>
      <c r="E64" s="45"/>
      <c r="F64" s="45"/>
    </row>
    <row r="65" spans="2:6" x14ac:dyDescent="0.25">
      <c r="B65" s="44"/>
      <c r="C65" s="45"/>
      <c r="D65" s="45"/>
      <c r="E65" s="45"/>
      <c r="F65" s="45"/>
    </row>
    <row r="66" spans="2:6" x14ac:dyDescent="0.25">
      <c r="B66" s="44"/>
      <c r="C66" s="45"/>
      <c r="D66" s="45"/>
      <c r="E66" s="45"/>
      <c r="F66" s="45"/>
    </row>
    <row r="67" spans="2:6" x14ac:dyDescent="0.25">
      <c r="B67" s="44"/>
      <c r="C67" s="45"/>
      <c r="D67" s="45"/>
      <c r="E67" s="45"/>
      <c r="F67" s="45"/>
    </row>
    <row r="68" spans="2:6" x14ac:dyDescent="0.25">
      <c r="B68" s="44"/>
      <c r="C68" s="45"/>
      <c r="D68" s="45"/>
      <c r="E68" s="45"/>
      <c r="F68" s="45"/>
    </row>
    <row r="69" spans="2:6" x14ac:dyDescent="0.25">
      <c r="B69" s="44"/>
      <c r="C69" s="45"/>
      <c r="D69" s="45"/>
      <c r="E69" s="45"/>
      <c r="F69" s="45"/>
    </row>
    <row r="70" spans="2:6" x14ac:dyDescent="0.25">
      <c r="B70" s="44"/>
      <c r="C70" s="45"/>
      <c r="D70" s="45"/>
      <c r="E70" s="45"/>
      <c r="F70" s="45"/>
    </row>
    <row r="71" spans="2:6" x14ac:dyDescent="0.25">
      <c r="B71" s="44"/>
      <c r="C71" s="45"/>
      <c r="D71" s="45"/>
      <c r="E71" s="45"/>
      <c r="F71" s="45"/>
    </row>
    <row r="72" spans="2:6" x14ac:dyDescent="0.25">
      <c r="B72" s="44"/>
      <c r="C72" s="45"/>
      <c r="D72" s="45"/>
      <c r="E72" s="45"/>
      <c r="F72" s="45"/>
    </row>
    <row r="73" spans="2:6" x14ac:dyDescent="0.25">
      <c r="B73" s="44"/>
      <c r="C73" s="45"/>
      <c r="D73" s="45"/>
      <c r="E73" s="45"/>
      <c r="F73" s="45"/>
    </row>
    <row r="74" spans="2:6" x14ac:dyDescent="0.25">
      <c r="B74" s="44"/>
      <c r="C74" s="45"/>
      <c r="D74" s="45"/>
      <c r="E74" s="45"/>
      <c r="F74" s="45"/>
    </row>
    <row r="75" spans="2:6" x14ac:dyDescent="0.25">
      <c r="E75" s="43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E11:M35 M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64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1" t="s">
        <v>62</v>
      </c>
      <c r="C8" s="76" t="s">
        <v>51</v>
      </c>
      <c r="D8" s="76"/>
      <c r="E8" s="77"/>
      <c r="F8" s="77"/>
      <c r="G8" s="76" t="s">
        <v>52</v>
      </c>
      <c r="H8" s="76"/>
      <c r="I8" s="76"/>
      <c r="J8" s="76"/>
      <c r="K8" s="76" t="s">
        <v>53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19</v>
      </c>
      <c r="F9" s="74"/>
      <c r="G9" s="74" t="s">
        <v>46</v>
      </c>
      <c r="H9" s="74"/>
      <c r="I9" s="74" t="s">
        <v>19</v>
      </c>
      <c r="J9" s="74"/>
      <c r="K9" s="74" t="s">
        <v>46</v>
      </c>
      <c r="L9" s="74"/>
      <c r="M9" s="74" t="s">
        <v>19</v>
      </c>
      <c r="N9" s="75"/>
    </row>
    <row r="10" spans="1:14" ht="18.75" customHeight="1" thickBot="1" x14ac:dyDescent="0.3">
      <c r="A10" s="6"/>
      <c r="B10" s="73"/>
      <c r="C10" s="65" t="s">
        <v>61</v>
      </c>
      <c r="D10" s="53" t="s">
        <v>47</v>
      </c>
      <c r="E10" s="65" t="s">
        <v>61</v>
      </c>
      <c r="F10" s="7" t="s">
        <v>47</v>
      </c>
      <c r="G10" s="65" t="s">
        <v>61</v>
      </c>
      <c r="H10" s="53" t="s">
        <v>47</v>
      </c>
      <c r="I10" s="65" t="s">
        <v>61</v>
      </c>
      <c r="J10" s="7" t="s">
        <v>47</v>
      </c>
      <c r="K10" s="65" t="s">
        <v>61</v>
      </c>
      <c r="L10" s="53" t="s">
        <v>47</v>
      </c>
      <c r="M10" s="65" t="s">
        <v>61</v>
      </c>
      <c r="N10" s="11" t="s">
        <v>47</v>
      </c>
    </row>
    <row r="11" spans="1:14" x14ac:dyDescent="0.25">
      <c r="A11" s="42" t="s">
        <v>21</v>
      </c>
      <c r="B11" s="8" t="s">
        <v>48</v>
      </c>
      <c r="C11" s="49">
        <v>4994</v>
      </c>
      <c r="D11" s="31">
        <f t="shared" ref="D11:D21" si="0">C11/C$22*100</f>
        <v>15.57655718786064</v>
      </c>
      <c r="E11" s="50">
        <v>10344774</v>
      </c>
      <c r="F11" s="31">
        <f t="shared" ref="F11:F21" si="1">E11/E$22*100</f>
        <v>18.172283972057247</v>
      </c>
      <c r="G11" s="50">
        <v>127</v>
      </c>
      <c r="H11" s="66">
        <f t="shared" ref="H11:H21" si="2">G11/G$22*100</f>
        <v>2.9700654817586529</v>
      </c>
      <c r="I11" s="50">
        <v>1156053</v>
      </c>
      <c r="J11" s="31">
        <f t="shared" ref="J11:J21" si="3">I11/I$22*100</f>
        <v>5.0890028432839474</v>
      </c>
      <c r="K11" s="50">
        <f t="shared" ref="K11:K21" si="4">C11+G11</f>
        <v>5121</v>
      </c>
      <c r="L11" s="66">
        <f t="shared" ref="L11:L21" si="5">K11/K$22*100</f>
        <v>14.093073176101495</v>
      </c>
      <c r="M11" s="50">
        <f>E11+I11</f>
        <v>11500827</v>
      </c>
      <c r="N11" s="31">
        <f t="shared" ref="N11:N21" si="6">M11/M$22*100</f>
        <v>14.440510811278745</v>
      </c>
    </row>
    <row r="12" spans="1:14" x14ac:dyDescent="0.25">
      <c r="A12" s="42" t="s">
        <v>22</v>
      </c>
      <c r="B12" s="8" t="s">
        <v>59</v>
      </c>
      <c r="C12" s="48">
        <v>7828</v>
      </c>
      <c r="D12" s="31">
        <f t="shared" si="0"/>
        <v>24.415957081812795</v>
      </c>
      <c r="E12" s="50">
        <v>15198943</v>
      </c>
      <c r="F12" s="31">
        <f t="shared" si="1"/>
        <v>26.69942410255765</v>
      </c>
      <c r="G12" s="50">
        <v>0</v>
      </c>
      <c r="H12" s="66">
        <f t="shared" si="2"/>
        <v>0</v>
      </c>
      <c r="I12" s="50">
        <v>0</v>
      </c>
      <c r="J12" s="31">
        <f t="shared" si="3"/>
        <v>0</v>
      </c>
      <c r="K12" s="50">
        <f t="shared" si="4"/>
        <v>7828</v>
      </c>
      <c r="L12" s="66">
        <f t="shared" si="5"/>
        <v>21.542780086413298</v>
      </c>
      <c r="M12" s="50">
        <f t="shared" ref="M12:M21" si="7">E12+I12</f>
        <v>15198943</v>
      </c>
      <c r="N12" s="31">
        <f t="shared" si="6"/>
        <v>19.083888550928503</v>
      </c>
    </row>
    <row r="13" spans="1:14" x14ac:dyDescent="0.25">
      <c r="A13" s="42" t="s">
        <v>23</v>
      </c>
      <c r="B13" s="8" t="s">
        <v>0</v>
      </c>
      <c r="C13" s="48">
        <v>909</v>
      </c>
      <c r="D13" s="31">
        <f t="shared" si="0"/>
        <v>2.8352203611864879</v>
      </c>
      <c r="E13" s="50">
        <v>2205803</v>
      </c>
      <c r="F13" s="31">
        <f t="shared" si="1"/>
        <v>3.8748529936387008</v>
      </c>
      <c r="G13" s="50">
        <v>0</v>
      </c>
      <c r="H13" s="66">
        <f t="shared" si="2"/>
        <v>0</v>
      </c>
      <c r="I13" s="52">
        <v>0</v>
      </c>
      <c r="J13" s="31">
        <f t="shared" si="3"/>
        <v>0</v>
      </c>
      <c r="K13" s="50">
        <f t="shared" si="4"/>
        <v>909</v>
      </c>
      <c r="L13" s="66">
        <f t="shared" si="5"/>
        <v>2.5015824091146768</v>
      </c>
      <c r="M13" s="50">
        <f t="shared" si="7"/>
        <v>2205803</v>
      </c>
      <c r="N13" s="31">
        <f t="shared" si="6"/>
        <v>2.7696201385388277</v>
      </c>
    </row>
    <row r="14" spans="1:14" x14ac:dyDescent="0.25">
      <c r="A14" s="42" t="s">
        <v>24</v>
      </c>
      <c r="B14" s="8" t="s">
        <v>60</v>
      </c>
      <c r="C14" s="48">
        <v>0</v>
      </c>
      <c r="D14" s="31">
        <f t="shared" si="0"/>
        <v>0</v>
      </c>
      <c r="E14" s="50">
        <v>0</v>
      </c>
      <c r="F14" s="31">
        <f t="shared" si="1"/>
        <v>0</v>
      </c>
      <c r="G14" s="50">
        <v>0</v>
      </c>
      <c r="H14" s="66">
        <f t="shared" si="2"/>
        <v>0</v>
      </c>
      <c r="I14" s="50">
        <v>0</v>
      </c>
      <c r="J14" s="31">
        <f t="shared" si="3"/>
        <v>0</v>
      </c>
      <c r="K14" s="50">
        <f t="shared" si="4"/>
        <v>0</v>
      </c>
      <c r="L14" s="66">
        <f t="shared" si="5"/>
        <v>0</v>
      </c>
      <c r="M14" s="50">
        <f t="shared" si="7"/>
        <v>0</v>
      </c>
      <c r="N14" s="31">
        <f t="shared" si="6"/>
        <v>0</v>
      </c>
    </row>
    <row r="15" spans="1:14" x14ac:dyDescent="0.25">
      <c r="A15" s="42" t="s">
        <v>25</v>
      </c>
      <c r="B15" s="8" t="s">
        <v>1</v>
      </c>
      <c r="C15" s="48">
        <v>1944</v>
      </c>
      <c r="D15" s="31">
        <f t="shared" si="0"/>
        <v>6.063441564517638</v>
      </c>
      <c r="E15" s="50">
        <v>4797350</v>
      </c>
      <c r="F15" s="31">
        <f t="shared" si="1"/>
        <v>8.4273282831842291</v>
      </c>
      <c r="G15" s="50">
        <v>141</v>
      </c>
      <c r="H15" s="66">
        <f t="shared" si="2"/>
        <v>3.2974742750233861</v>
      </c>
      <c r="I15" s="52">
        <v>1233986</v>
      </c>
      <c r="J15" s="31">
        <f t="shared" si="3"/>
        <v>5.4320677880448258</v>
      </c>
      <c r="K15" s="50">
        <f t="shared" si="4"/>
        <v>2085</v>
      </c>
      <c r="L15" s="66">
        <f t="shared" si="5"/>
        <v>5.7379530506095708</v>
      </c>
      <c r="M15" s="50">
        <f t="shared" si="7"/>
        <v>6031336</v>
      </c>
      <c r="N15" s="31">
        <f t="shared" si="6"/>
        <v>7.5729834658372557</v>
      </c>
    </row>
    <row r="16" spans="1:14" x14ac:dyDescent="0.25">
      <c r="A16" s="42" t="s">
        <v>26</v>
      </c>
      <c r="B16" s="8" t="s">
        <v>2</v>
      </c>
      <c r="C16" s="48">
        <v>3487</v>
      </c>
      <c r="D16" s="31">
        <f t="shared" si="0"/>
        <v>10.876142353638377</v>
      </c>
      <c r="E16" s="50">
        <v>7274247</v>
      </c>
      <c r="F16" s="31">
        <f t="shared" si="1"/>
        <v>12.778402134921993</v>
      </c>
      <c r="G16" s="50">
        <v>0</v>
      </c>
      <c r="H16" s="66">
        <f t="shared" si="2"/>
        <v>0</v>
      </c>
      <c r="I16" s="50">
        <v>0</v>
      </c>
      <c r="J16" s="31">
        <f t="shared" si="3"/>
        <v>0</v>
      </c>
      <c r="K16" s="50">
        <f t="shared" si="4"/>
        <v>3487</v>
      </c>
      <c r="L16" s="66">
        <f t="shared" si="5"/>
        <v>9.5962792745686212</v>
      </c>
      <c r="M16" s="50">
        <f t="shared" si="7"/>
        <v>7274247</v>
      </c>
      <c r="N16" s="31">
        <f t="shared" si="6"/>
        <v>9.1335903450605738</v>
      </c>
    </row>
    <row r="17" spans="1:20" x14ac:dyDescent="0.25">
      <c r="A17" s="42" t="s">
        <v>27</v>
      </c>
      <c r="B17" s="8" t="s">
        <v>3</v>
      </c>
      <c r="C17" s="49">
        <v>1354</v>
      </c>
      <c r="D17" s="31">
        <f t="shared" si="0"/>
        <v>4.2231995259037456</v>
      </c>
      <c r="E17" s="50">
        <v>2654556</v>
      </c>
      <c r="F17" s="31">
        <f t="shared" si="1"/>
        <v>4.6631608821737824</v>
      </c>
      <c r="G17" s="50">
        <v>585</v>
      </c>
      <c r="H17" s="66">
        <f t="shared" si="2"/>
        <v>13.681010289990644</v>
      </c>
      <c r="I17" s="50">
        <v>5598836</v>
      </c>
      <c r="J17" s="31">
        <f t="shared" si="3"/>
        <v>24.646354728615833</v>
      </c>
      <c r="K17" s="50">
        <f t="shared" si="4"/>
        <v>1939</v>
      </c>
      <c r="L17" s="66">
        <f t="shared" si="5"/>
        <v>5.3361587362743208</v>
      </c>
      <c r="M17" s="50">
        <f t="shared" si="7"/>
        <v>8253392</v>
      </c>
      <c r="N17" s="31">
        <f t="shared" si="6"/>
        <v>10.363010973534468</v>
      </c>
    </row>
    <row r="18" spans="1:20" x14ac:dyDescent="0.25">
      <c r="A18" s="42" t="s">
        <v>28</v>
      </c>
      <c r="B18" s="8" t="s">
        <v>4</v>
      </c>
      <c r="C18" s="48">
        <v>3204</v>
      </c>
      <c r="D18" s="31">
        <f t="shared" si="0"/>
        <v>9.993449985964256</v>
      </c>
      <c r="E18" s="50">
        <v>7149496</v>
      </c>
      <c r="F18" s="31">
        <f t="shared" si="1"/>
        <v>12.55925664196119</v>
      </c>
      <c r="G18" s="50">
        <v>190</v>
      </c>
      <c r="H18" s="66">
        <f t="shared" si="2"/>
        <v>4.443405051449953</v>
      </c>
      <c r="I18" s="50">
        <v>758708</v>
      </c>
      <c r="J18" s="31">
        <f t="shared" si="3"/>
        <v>3.3398703772424589</v>
      </c>
      <c r="K18" s="50">
        <f t="shared" si="4"/>
        <v>3394</v>
      </c>
      <c r="L18" s="66">
        <f t="shared" si="5"/>
        <v>9.3403418003687708</v>
      </c>
      <c r="M18" s="50">
        <f t="shared" si="7"/>
        <v>7908204</v>
      </c>
      <c r="N18" s="31">
        <f t="shared" si="6"/>
        <v>9.9295907468043669</v>
      </c>
    </row>
    <row r="19" spans="1:20" x14ac:dyDescent="0.25">
      <c r="A19" s="42" t="s">
        <v>29</v>
      </c>
      <c r="B19" s="8" t="s">
        <v>5</v>
      </c>
      <c r="C19" s="48">
        <v>2937</v>
      </c>
      <c r="D19" s="31">
        <f t="shared" si="0"/>
        <v>9.1606624871339015</v>
      </c>
      <c r="E19" s="50">
        <v>3653535</v>
      </c>
      <c r="F19" s="31">
        <f t="shared" si="1"/>
        <v>6.4180305458437452</v>
      </c>
      <c r="G19" s="50">
        <v>1486</v>
      </c>
      <c r="H19" s="66">
        <f t="shared" si="2"/>
        <v>34.752104770813844</v>
      </c>
      <c r="I19" s="50">
        <v>3184270</v>
      </c>
      <c r="J19" s="31">
        <f t="shared" si="3"/>
        <v>14.017315022567109</v>
      </c>
      <c r="K19" s="50">
        <f t="shared" si="4"/>
        <v>4423</v>
      </c>
      <c r="L19" s="66">
        <f t="shared" si="5"/>
        <v>12.172166111676804</v>
      </c>
      <c r="M19" s="50">
        <f t="shared" si="7"/>
        <v>6837805</v>
      </c>
      <c r="N19" s="31">
        <f t="shared" si="6"/>
        <v>8.5855910212296784</v>
      </c>
    </row>
    <row r="20" spans="1:20" x14ac:dyDescent="0.25">
      <c r="A20" s="42" t="s">
        <v>30</v>
      </c>
      <c r="B20" s="8" t="s">
        <v>6</v>
      </c>
      <c r="C20" s="48">
        <v>5270</v>
      </c>
      <c r="D20" s="31">
        <f t="shared" si="0"/>
        <v>16.437416175415613</v>
      </c>
      <c r="E20" s="50">
        <v>3529330</v>
      </c>
      <c r="F20" s="31">
        <f t="shared" si="1"/>
        <v>6.1998441909993218</v>
      </c>
      <c r="G20" s="50">
        <v>879</v>
      </c>
      <c r="H20" s="66">
        <f t="shared" si="2"/>
        <v>20.556594948550046</v>
      </c>
      <c r="I20" s="50">
        <v>6123013</v>
      </c>
      <c r="J20" s="31">
        <f t="shared" si="3"/>
        <v>26.953807971143682</v>
      </c>
      <c r="K20" s="50">
        <f t="shared" si="4"/>
        <v>6149</v>
      </c>
      <c r="L20" s="66">
        <f t="shared" si="5"/>
        <v>16.922145471557918</v>
      </c>
      <c r="M20" s="50">
        <f t="shared" si="7"/>
        <v>9652343</v>
      </c>
      <c r="N20" s="31">
        <f t="shared" si="6"/>
        <v>12.119542659468811</v>
      </c>
    </row>
    <row r="21" spans="1:20" x14ac:dyDescent="0.25">
      <c r="A21" s="42" t="s">
        <v>31</v>
      </c>
      <c r="B21" s="8" t="s">
        <v>54</v>
      </c>
      <c r="C21" s="48">
        <v>134</v>
      </c>
      <c r="D21" s="31">
        <f t="shared" si="0"/>
        <v>0.41795327656654502</v>
      </c>
      <c r="E21" s="20">
        <v>118074</v>
      </c>
      <c r="F21" s="31">
        <f t="shared" si="1"/>
        <v>0.20741625266213529</v>
      </c>
      <c r="G21" s="50">
        <v>868</v>
      </c>
      <c r="H21" s="66">
        <f t="shared" si="2"/>
        <v>20.299345182413468</v>
      </c>
      <c r="I21" s="50">
        <v>4661824</v>
      </c>
      <c r="J21" s="31">
        <f t="shared" si="3"/>
        <v>20.521581269102146</v>
      </c>
      <c r="K21" s="50">
        <f t="shared" si="4"/>
        <v>1002</v>
      </c>
      <c r="L21" s="66">
        <f t="shared" si="5"/>
        <v>2.757519883314528</v>
      </c>
      <c r="M21" s="50">
        <f t="shared" si="7"/>
        <v>4779898</v>
      </c>
      <c r="N21" s="31">
        <f t="shared" si="6"/>
        <v>6.0016700317124716</v>
      </c>
    </row>
    <row r="22" spans="1:20" ht="15.75" thickBot="1" x14ac:dyDescent="0.3">
      <c r="A22" s="55"/>
      <c r="B22" s="56" t="s">
        <v>49</v>
      </c>
      <c r="C22" s="61">
        <f>SUM(C11:C21)</f>
        <v>32061</v>
      </c>
      <c r="D22" s="57">
        <f t="shared" ref="D22:N22" si="8">SUM(D11:D21)</f>
        <v>100</v>
      </c>
      <c r="E22" s="61">
        <f t="shared" si="8"/>
        <v>56926108</v>
      </c>
      <c r="F22" s="57">
        <f t="shared" si="8"/>
        <v>100</v>
      </c>
      <c r="G22" s="61">
        <f>SUM(G11:G21)</f>
        <v>4276</v>
      </c>
      <c r="H22" s="57">
        <f t="shared" si="8"/>
        <v>100</v>
      </c>
      <c r="I22" s="61">
        <f>SUM(I11:I21)</f>
        <v>22716690</v>
      </c>
      <c r="J22" s="58">
        <f t="shared" si="8"/>
        <v>100</v>
      </c>
      <c r="K22" s="61">
        <f t="shared" si="8"/>
        <v>36337</v>
      </c>
      <c r="L22" s="57">
        <f t="shared" si="8"/>
        <v>100</v>
      </c>
      <c r="M22" s="61">
        <f>SUM(M11:M21)+1</f>
        <v>79642799</v>
      </c>
      <c r="N22" s="58">
        <f t="shared" si="8"/>
        <v>99.999998744393679</v>
      </c>
    </row>
    <row r="23" spans="1:20" x14ac:dyDescent="0.25">
      <c r="M23" s="9"/>
    </row>
    <row r="25" spans="1:20" x14ac:dyDescent="0.25">
      <c r="B25" t="s">
        <v>67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t="s">
        <v>58</v>
      </c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t="s">
        <v>66</v>
      </c>
      <c r="C27" s="49"/>
      <c r="D27" s="15"/>
      <c r="E27" s="50"/>
      <c r="F27" s="17"/>
      <c r="G27" s="14"/>
      <c r="H27" s="27"/>
      <c r="I27" s="27"/>
      <c r="J27" s="41"/>
      <c r="K27" s="16"/>
      <c r="L27" s="17"/>
      <c r="M27" s="27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8"/>
      <c r="D28" s="15"/>
      <c r="E28" s="50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8"/>
      <c r="D29" s="15"/>
      <c r="E29" s="50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8"/>
      <c r="D30" s="15"/>
      <c r="E30" s="50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8"/>
      <c r="D31" s="15"/>
      <c r="E31" s="50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8"/>
      <c r="D32" s="15"/>
      <c r="E32" s="50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9"/>
      <c r="D33" s="15"/>
      <c r="E33" s="50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8"/>
      <c r="D34" s="15"/>
      <c r="E34" s="50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8"/>
      <c r="D35" s="15"/>
      <c r="E35" s="50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8"/>
      <c r="D36" s="15"/>
      <c r="E36" s="50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8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K11:K21 M11:M22 L11:L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69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1" t="s">
        <v>62</v>
      </c>
      <c r="C8" s="76" t="s">
        <v>51</v>
      </c>
      <c r="D8" s="76"/>
      <c r="E8" s="77"/>
      <c r="F8" s="77"/>
      <c r="G8" s="76" t="s">
        <v>52</v>
      </c>
      <c r="H8" s="76"/>
      <c r="I8" s="76"/>
      <c r="J8" s="76"/>
      <c r="K8" s="76" t="s">
        <v>53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19</v>
      </c>
      <c r="F9" s="74"/>
      <c r="G9" s="74" t="s">
        <v>46</v>
      </c>
      <c r="H9" s="74"/>
      <c r="I9" s="74" t="s">
        <v>19</v>
      </c>
      <c r="J9" s="74"/>
      <c r="K9" s="74" t="s">
        <v>46</v>
      </c>
      <c r="L9" s="74"/>
      <c r="M9" s="74" t="s">
        <v>19</v>
      </c>
      <c r="N9" s="75"/>
    </row>
    <row r="10" spans="1:14" ht="18.75" customHeight="1" thickBot="1" x14ac:dyDescent="0.3">
      <c r="A10" s="6"/>
      <c r="B10" s="73"/>
      <c r="C10" s="65" t="s">
        <v>61</v>
      </c>
      <c r="D10" s="53" t="s">
        <v>47</v>
      </c>
      <c r="E10" s="69" t="s">
        <v>61</v>
      </c>
      <c r="F10" s="7" t="s">
        <v>47</v>
      </c>
      <c r="G10" s="69" t="s">
        <v>61</v>
      </c>
      <c r="H10" s="53" t="s">
        <v>47</v>
      </c>
      <c r="I10" s="69" t="s">
        <v>61</v>
      </c>
      <c r="J10" s="7" t="s">
        <v>47</v>
      </c>
      <c r="K10" s="69" t="s">
        <v>61</v>
      </c>
      <c r="L10" s="53" t="s">
        <v>47</v>
      </c>
      <c r="M10" s="69" t="s">
        <v>61</v>
      </c>
      <c r="N10" s="11" t="s">
        <v>47</v>
      </c>
    </row>
    <row r="11" spans="1:14" x14ac:dyDescent="0.25">
      <c r="A11" s="54" t="s">
        <v>21</v>
      </c>
      <c r="B11" s="10" t="s">
        <v>8</v>
      </c>
      <c r="C11" s="49">
        <v>498</v>
      </c>
      <c r="D11" s="31">
        <f>C11/C$25*100</f>
        <v>5.7465958919916922</v>
      </c>
      <c r="E11" s="50">
        <v>1549994</v>
      </c>
      <c r="F11" s="31">
        <f t="shared" ref="F11:F24" si="0">E11/E$25*100</f>
        <v>6.6592784192788148</v>
      </c>
      <c r="G11" s="50">
        <v>0</v>
      </c>
      <c r="H11" s="66">
        <f t="shared" ref="H11:H24" si="1">G11/G$25*100</f>
        <v>0</v>
      </c>
      <c r="I11" s="62">
        <v>0</v>
      </c>
      <c r="J11" s="31">
        <f t="shared" ref="J11:J24" si="2">I11/I$25*100</f>
        <v>0</v>
      </c>
      <c r="K11" s="50">
        <f>C11+G11</f>
        <v>498</v>
      </c>
      <c r="L11" s="66">
        <f t="shared" ref="L11:L24" si="3">K11/K$25*100</f>
        <v>5.3715888253694315</v>
      </c>
      <c r="M11" s="50">
        <f t="shared" ref="M11:M24" si="4">E11+I11</f>
        <v>1549994</v>
      </c>
      <c r="N11" s="31">
        <f t="shared" ref="N11:N24" si="5">M11/M$25*100</f>
        <v>5.7535880163359474</v>
      </c>
    </row>
    <row r="12" spans="1:14" x14ac:dyDescent="0.25">
      <c r="A12" s="54" t="s">
        <v>22</v>
      </c>
      <c r="B12" s="10" t="s">
        <v>9</v>
      </c>
      <c r="C12" s="48">
        <v>966</v>
      </c>
      <c r="D12" s="31">
        <f t="shared" ref="D12:D24" si="6">C12/C$25*100</f>
        <v>11.147011308562197</v>
      </c>
      <c r="E12" s="50">
        <v>2709142</v>
      </c>
      <c r="F12" s="31">
        <f t="shared" si="0"/>
        <v>11.639355284834551</v>
      </c>
      <c r="G12" s="50">
        <v>0</v>
      </c>
      <c r="H12" s="66">
        <f t="shared" si="1"/>
        <v>0</v>
      </c>
      <c r="I12" s="62">
        <v>0</v>
      </c>
      <c r="J12" s="31">
        <f t="shared" si="2"/>
        <v>0</v>
      </c>
      <c r="K12" s="50">
        <f t="shared" ref="K12:K24" si="7">C12+G12</f>
        <v>966</v>
      </c>
      <c r="L12" s="66">
        <f t="shared" si="3"/>
        <v>10.419587962463597</v>
      </c>
      <c r="M12" s="50">
        <f t="shared" si="4"/>
        <v>2709142</v>
      </c>
      <c r="N12" s="31">
        <f t="shared" si="5"/>
        <v>10.056353086368334</v>
      </c>
    </row>
    <row r="13" spans="1:14" x14ac:dyDescent="0.25">
      <c r="A13" s="54" t="s">
        <v>23</v>
      </c>
      <c r="B13" s="10" t="s">
        <v>10</v>
      </c>
      <c r="C13" s="48">
        <v>1349</v>
      </c>
      <c r="D13" s="31">
        <f t="shared" si="6"/>
        <v>15.566582044772675</v>
      </c>
      <c r="E13" s="50">
        <v>3717311</v>
      </c>
      <c r="F13" s="31">
        <f t="shared" si="0"/>
        <v>15.970777254652438</v>
      </c>
      <c r="G13" s="50">
        <v>0</v>
      </c>
      <c r="H13" s="66">
        <f t="shared" si="1"/>
        <v>0</v>
      </c>
      <c r="I13" s="62">
        <v>0</v>
      </c>
      <c r="J13" s="31">
        <f t="shared" si="2"/>
        <v>0</v>
      </c>
      <c r="K13" s="50">
        <f t="shared" si="7"/>
        <v>1349</v>
      </c>
      <c r="L13" s="66">
        <f t="shared" si="3"/>
        <v>14.550749649444505</v>
      </c>
      <c r="M13" s="50">
        <f t="shared" si="4"/>
        <v>3717311</v>
      </c>
      <c r="N13" s="31">
        <f t="shared" si="5"/>
        <v>13.798683106253185</v>
      </c>
    </row>
    <row r="14" spans="1:14" x14ac:dyDescent="0.25">
      <c r="A14" s="54" t="s">
        <v>24</v>
      </c>
      <c r="B14" s="10" t="s">
        <v>18</v>
      </c>
      <c r="C14" s="48">
        <v>343</v>
      </c>
      <c r="D14" s="31">
        <f t="shared" si="6"/>
        <v>3.9579967689822295</v>
      </c>
      <c r="E14" s="50">
        <v>1149065</v>
      </c>
      <c r="F14" s="31">
        <f t="shared" si="0"/>
        <v>4.9367570176714306</v>
      </c>
      <c r="G14" s="50">
        <v>0</v>
      </c>
      <c r="H14" s="66">
        <f t="shared" si="1"/>
        <v>0</v>
      </c>
      <c r="I14" s="62">
        <v>0</v>
      </c>
      <c r="J14" s="31">
        <f t="shared" si="2"/>
        <v>0</v>
      </c>
      <c r="K14" s="50">
        <f t="shared" si="7"/>
        <v>343</v>
      </c>
      <c r="L14" s="66">
        <f t="shared" si="3"/>
        <v>3.6997087692805519</v>
      </c>
      <c r="M14" s="50">
        <f t="shared" si="4"/>
        <v>1149065</v>
      </c>
      <c r="N14" s="31">
        <f t="shared" si="5"/>
        <v>4.2653369071048441</v>
      </c>
    </row>
    <row r="15" spans="1:14" x14ac:dyDescent="0.25">
      <c r="A15" s="54" t="s">
        <v>25</v>
      </c>
      <c r="B15" s="10" t="s">
        <v>12</v>
      </c>
      <c r="C15" s="48">
        <v>381</v>
      </c>
      <c r="D15" s="31">
        <f t="shared" si="6"/>
        <v>4.3964920378490655</v>
      </c>
      <c r="E15" s="50">
        <v>1351324</v>
      </c>
      <c r="F15" s="31">
        <f t="shared" si="0"/>
        <v>5.8057274742054004</v>
      </c>
      <c r="G15" s="50">
        <v>534</v>
      </c>
      <c r="H15" s="66">
        <f t="shared" si="1"/>
        <v>88.264462809917347</v>
      </c>
      <c r="I15" s="62">
        <v>3210596</v>
      </c>
      <c r="J15" s="31">
        <f t="shared" si="2"/>
        <v>87.627780437358865</v>
      </c>
      <c r="K15" s="50">
        <f t="shared" si="7"/>
        <v>915</v>
      </c>
      <c r="L15" s="66">
        <f t="shared" si="3"/>
        <v>9.8694854923956417</v>
      </c>
      <c r="M15" s="50">
        <f t="shared" si="4"/>
        <v>4561920</v>
      </c>
      <c r="N15" s="31">
        <f t="shared" si="5"/>
        <v>16.933877320482068</v>
      </c>
    </row>
    <row r="16" spans="1:14" x14ac:dyDescent="0.25">
      <c r="A16" s="54" t="s">
        <v>26</v>
      </c>
      <c r="B16" s="10" t="s">
        <v>13</v>
      </c>
      <c r="C16" s="48">
        <v>213</v>
      </c>
      <c r="D16" s="31">
        <f t="shared" si="6"/>
        <v>2.4578813754904223</v>
      </c>
      <c r="E16" s="50">
        <v>532446</v>
      </c>
      <c r="F16" s="31">
        <f t="shared" si="0"/>
        <v>2.2875612145797515</v>
      </c>
      <c r="G16" s="50">
        <v>0</v>
      </c>
      <c r="H16" s="66">
        <f t="shared" si="1"/>
        <v>0</v>
      </c>
      <c r="I16" s="62">
        <v>0</v>
      </c>
      <c r="J16" s="31">
        <f t="shared" si="2"/>
        <v>0</v>
      </c>
      <c r="K16" s="50">
        <f t="shared" si="7"/>
        <v>213</v>
      </c>
      <c r="L16" s="66">
        <f t="shared" si="3"/>
        <v>2.2974867867543951</v>
      </c>
      <c r="M16" s="50">
        <f t="shared" si="4"/>
        <v>532446</v>
      </c>
      <c r="N16" s="31">
        <f t="shared" si="5"/>
        <v>1.976443086196469</v>
      </c>
    </row>
    <row r="17" spans="1:14" x14ac:dyDescent="0.25">
      <c r="A17" s="54" t="s">
        <v>27</v>
      </c>
      <c r="B17" s="10" t="s">
        <v>14</v>
      </c>
      <c r="C17" s="49">
        <v>803</v>
      </c>
      <c r="D17" s="31">
        <f t="shared" si="6"/>
        <v>9.2660973921070848</v>
      </c>
      <c r="E17" s="50">
        <v>1990571</v>
      </c>
      <c r="F17" s="31">
        <f t="shared" si="0"/>
        <v>8.5521405259260685</v>
      </c>
      <c r="G17" s="50">
        <v>0</v>
      </c>
      <c r="H17" s="66">
        <f t="shared" si="1"/>
        <v>0</v>
      </c>
      <c r="I17" s="62">
        <v>0</v>
      </c>
      <c r="J17" s="31">
        <f t="shared" si="2"/>
        <v>0</v>
      </c>
      <c r="K17" s="50">
        <f t="shared" si="7"/>
        <v>803</v>
      </c>
      <c r="L17" s="66">
        <f t="shared" si="3"/>
        <v>8.6614173228346463</v>
      </c>
      <c r="M17" s="50">
        <f t="shared" si="4"/>
        <v>1990571</v>
      </c>
      <c r="N17" s="31">
        <f t="shared" si="5"/>
        <v>7.3890127647370658</v>
      </c>
    </row>
    <row r="18" spans="1:14" x14ac:dyDescent="0.25">
      <c r="A18" s="54" t="s">
        <v>28</v>
      </c>
      <c r="B18" s="10" t="s">
        <v>15</v>
      </c>
      <c r="C18" s="48">
        <v>388</v>
      </c>
      <c r="D18" s="31">
        <f t="shared" si="6"/>
        <v>4.4772674821140086</v>
      </c>
      <c r="E18" s="50">
        <v>1314766</v>
      </c>
      <c r="F18" s="31">
        <f t="shared" si="0"/>
        <v>5.6486624143071067</v>
      </c>
      <c r="G18" s="50">
        <v>0</v>
      </c>
      <c r="H18" s="66">
        <f t="shared" si="1"/>
        <v>0</v>
      </c>
      <c r="I18" s="62">
        <v>0</v>
      </c>
      <c r="J18" s="31">
        <f t="shared" si="2"/>
        <v>0</v>
      </c>
      <c r="K18" s="50">
        <f t="shared" si="7"/>
        <v>388</v>
      </c>
      <c r="L18" s="66">
        <f t="shared" si="3"/>
        <v>4.1850933016934526</v>
      </c>
      <c r="M18" s="50">
        <f t="shared" si="4"/>
        <v>1314766</v>
      </c>
      <c r="N18" s="31">
        <f t="shared" si="5"/>
        <v>4.8804201189720402</v>
      </c>
    </row>
    <row r="19" spans="1:14" x14ac:dyDescent="0.25">
      <c r="A19" s="54" t="s">
        <v>29</v>
      </c>
      <c r="B19" s="10" t="s">
        <v>7</v>
      </c>
      <c r="C19" s="48">
        <v>1037</v>
      </c>
      <c r="D19" s="31">
        <f t="shared" si="6"/>
        <v>11.966305100392338</v>
      </c>
      <c r="E19" s="50">
        <v>2298504</v>
      </c>
      <c r="F19" s="31">
        <f t="shared" si="0"/>
        <v>9.8751208610007737</v>
      </c>
      <c r="G19" s="50">
        <v>0</v>
      </c>
      <c r="H19" s="66">
        <f t="shared" si="1"/>
        <v>0</v>
      </c>
      <c r="I19" s="62">
        <v>0</v>
      </c>
      <c r="J19" s="31">
        <f t="shared" si="2"/>
        <v>0</v>
      </c>
      <c r="K19" s="50">
        <f t="shared" si="7"/>
        <v>1037</v>
      </c>
      <c r="L19" s="66">
        <f t="shared" si="3"/>
        <v>11.185416891381728</v>
      </c>
      <c r="M19" s="50">
        <f t="shared" si="4"/>
        <v>2298504</v>
      </c>
      <c r="N19" s="31">
        <f t="shared" si="5"/>
        <v>8.532062104692173</v>
      </c>
    </row>
    <row r="20" spans="1:14" x14ac:dyDescent="0.25">
      <c r="A20" s="54" t="s">
        <v>30</v>
      </c>
      <c r="B20" s="10" t="s">
        <v>11</v>
      </c>
      <c r="C20" s="48">
        <v>347</v>
      </c>
      <c r="D20" s="31">
        <f t="shared" si="6"/>
        <v>4.0041541657050539</v>
      </c>
      <c r="E20" s="50">
        <v>932951</v>
      </c>
      <c r="F20" s="31">
        <f t="shared" si="0"/>
        <v>4.0082609742647968</v>
      </c>
      <c r="G20" s="50">
        <v>0</v>
      </c>
      <c r="H20" s="66">
        <f t="shared" si="1"/>
        <v>0</v>
      </c>
      <c r="I20" s="62">
        <v>0</v>
      </c>
      <c r="J20" s="31">
        <f t="shared" si="2"/>
        <v>0</v>
      </c>
      <c r="K20" s="50">
        <f t="shared" si="7"/>
        <v>347</v>
      </c>
      <c r="L20" s="66">
        <f t="shared" si="3"/>
        <v>3.742854061050588</v>
      </c>
      <c r="M20" s="50">
        <f t="shared" si="4"/>
        <v>932951</v>
      </c>
      <c r="N20" s="31">
        <f t="shared" si="5"/>
        <v>3.463120304613204</v>
      </c>
    </row>
    <row r="21" spans="1:14" x14ac:dyDescent="0.25">
      <c r="A21" s="54" t="s">
        <v>31</v>
      </c>
      <c r="B21" s="10" t="s">
        <v>50</v>
      </c>
      <c r="C21" s="48">
        <v>608</v>
      </c>
      <c r="D21" s="31">
        <f t="shared" si="6"/>
        <v>7.0159243018693749</v>
      </c>
      <c r="E21" s="48">
        <v>1719626</v>
      </c>
      <c r="F21" s="31">
        <f t="shared" si="0"/>
        <v>7.3880726706237256</v>
      </c>
      <c r="G21" s="50">
        <v>0</v>
      </c>
      <c r="H21" s="66">
        <f t="shared" si="1"/>
        <v>0</v>
      </c>
      <c r="I21" s="62">
        <v>0</v>
      </c>
      <c r="J21" s="31">
        <f t="shared" si="2"/>
        <v>0</v>
      </c>
      <c r="K21" s="50">
        <f t="shared" si="7"/>
        <v>608</v>
      </c>
      <c r="L21" s="66">
        <f t="shared" si="3"/>
        <v>6.5580843490454104</v>
      </c>
      <c r="M21" s="50">
        <f t="shared" si="4"/>
        <v>1719626</v>
      </c>
      <c r="N21" s="31">
        <f t="shared" si="5"/>
        <v>6.383263126295792</v>
      </c>
    </row>
    <row r="22" spans="1:14" x14ac:dyDescent="0.25">
      <c r="A22" s="54" t="s">
        <v>32</v>
      </c>
      <c r="B22" s="10" t="s">
        <v>17</v>
      </c>
      <c r="C22" s="48">
        <v>88</v>
      </c>
      <c r="D22" s="31">
        <f t="shared" si="6"/>
        <v>1.0154627279021464</v>
      </c>
      <c r="E22" s="50">
        <v>187884</v>
      </c>
      <c r="F22" s="31">
        <f t="shared" si="0"/>
        <v>0.80721078051126693</v>
      </c>
      <c r="G22" s="50">
        <v>0</v>
      </c>
      <c r="H22" s="66">
        <f t="shared" si="1"/>
        <v>0</v>
      </c>
      <c r="I22" s="62">
        <v>0</v>
      </c>
      <c r="J22" s="31">
        <f t="shared" si="2"/>
        <v>0</v>
      </c>
      <c r="K22" s="50">
        <f t="shared" si="7"/>
        <v>88</v>
      </c>
      <c r="L22" s="66">
        <f t="shared" si="3"/>
        <v>0.94919641894078322</v>
      </c>
      <c r="M22" s="50">
        <f t="shared" si="4"/>
        <v>187884</v>
      </c>
      <c r="N22" s="31">
        <f t="shared" si="5"/>
        <v>0.69742665511044766</v>
      </c>
    </row>
    <row r="23" spans="1:14" x14ac:dyDescent="0.25">
      <c r="A23" s="54" t="s">
        <v>33</v>
      </c>
      <c r="B23" s="10" t="s">
        <v>16</v>
      </c>
      <c r="C23" s="48">
        <v>543</v>
      </c>
      <c r="D23" s="31">
        <f t="shared" si="6"/>
        <v>6.2658666051234713</v>
      </c>
      <c r="E23" s="50">
        <v>1521505</v>
      </c>
      <c r="F23" s="31">
        <f t="shared" si="0"/>
        <v>6.536880408133718</v>
      </c>
      <c r="G23" s="50">
        <v>0</v>
      </c>
      <c r="H23" s="66">
        <f t="shared" si="1"/>
        <v>0</v>
      </c>
      <c r="I23" s="62">
        <v>0</v>
      </c>
      <c r="J23" s="31">
        <f t="shared" si="2"/>
        <v>0</v>
      </c>
      <c r="K23" s="50">
        <f t="shared" si="7"/>
        <v>543</v>
      </c>
      <c r="L23" s="66">
        <f t="shared" si="3"/>
        <v>5.8569733577823326</v>
      </c>
      <c r="M23" s="50">
        <f t="shared" si="4"/>
        <v>1521505</v>
      </c>
      <c r="N23" s="31">
        <f t="shared" si="5"/>
        <v>5.6478366592356011</v>
      </c>
    </row>
    <row r="24" spans="1:14" x14ac:dyDescent="0.25">
      <c r="A24" s="54" t="s">
        <v>34</v>
      </c>
      <c r="B24" s="10" t="s">
        <v>20</v>
      </c>
      <c r="C24" s="48">
        <v>1102</v>
      </c>
      <c r="D24" s="31">
        <f t="shared" si="6"/>
        <v>12.716362797138242</v>
      </c>
      <c r="E24" s="51">
        <v>2300616</v>
      </c>
      <c r="F24" s="31">
        <f t="shared" si="0"/>
        <v>9.8841947000101609</v>
      </c>
      <c r="G24" s="50">
        <v>71</v>
      </c>
      <c r="H24" s="66">
        <f t="shared" si="1"/>
        <v>11.735537190082644</v>
      </c>
      <c r="I24" s="62">
        <v>453306</v>
      </c>
      <c r="J24" s="31">
        <f t="shared" si="2"/>
        <v>12.37221956264114</v>
      </c>
      <c r="K24" s="50">
        <f t="shared" si="7"/>
        <v>1173</v>
      </c>
      <c r="L24" s="66">
        <f t="shared" si="3"/>
        <v>12.652356811562937</v>
      </c>
      <c r="M24" s="50">
        <f t="shared" si="4"/>
        <v>2753922</v>
      </c>
      <c r="N24" s="31">
        <f t="shared" si="5"/>
        <v>10.222576743602829</v>
      </c>
    </row>
    <row r="25" spans="1:14" ht="15.75" thickBot="1" x14ac:dyDescent="0.3">
      <c r="A25" s="55"/>
      <c r="B25" s="56" t="s">
        <v>49</v>
      </c>
      <c r="C25" s="61">
        <f>SUM(C11:C24)</f>
        <v>8666</v>
      </c>
      <c r="D25" s="57">
        <f t="shared" ref="D25:N25" si="8">SUM(D11:D24)</f>
        <v>100.00000000000001</v>
      </c>
      <c r="E25" s="61">
        <f>SUM(E11:E24)</f>
        <v>23275705</v>
      </c>
      <c r="F25" s="57">
        <f t="shared" si="8"/>
        <v>100</v>
      </c>
      <c r="G25" s="61">
        <f>SUM(G11:G24)</f>
        <v>605</v>
      </c>
      <c r="H25" s="57">
        <f t="shared" si="8"/>
        <v>99.999999999999986</v>
      </c>
      <c r="I25" s="61">
        <f t="shared" si="8"/>
        <v>3663902</v>
      </c>
      <c r="J25" s="58">
        <f t="shared" si="8"/>
        <v>100</v>
      </c>
      <c r="K25" s="61">
        <f>SUM(K11:K24)</f>
        <v>9271</v>
      </c>
      <c r="L25" s="57">
        <f t="shared" si="8"/>
        <v>100.00000000000003</v>
      </c>
      <c r="M25" s="61">
        <f>SUM(M11:M24)</f>
        <v>26939607</v>
      </c>
      <c r="N25" s="58">
        <f t="shared" si="8"/>
        <v>99.999999999999986</v>
      </c>
    </row>
    <row r="28" spans="1:14" x14ac:dyDescent="0.25">
      <c r="B28" t="s">
        <v>68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70"/>
      <c r="J31" s="14"/>
      <c r="K31" s="14"/>
      <c r="L31" s="14"/>
      <c r="M31" s="70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2024-04-23T10:40:14Z</cp:lastPrinted>
  <dcterms:created xsi:type="dcterms:W3CDTF">2018-01-08T12:56:16Z</dcterms:created>
  <dcterms:modified xsi:type="dcterms:W3CDTF">2024-05-23T08:19:13Z</dcterms:modified>
</cp:coreProperties>
</file>